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7665" yWindow="510" windowWidth="15600" windowHeight="6015"/>
  </bookViews>
  <sheets>
    <sheet name="Contract Register" sheetId="7" r:id="rId1"/>
  </sheets>
  <definedNames>
    <definedName name="_xlnm._FilterDatabase" localSheetId="0" hidden="1">'Contract Register'!$P$1:$P$88</definedName>
  </definedNames>
  <calcPr calcId="145621"/>
</workbook>
</file>

<file path=xl/calcChain.xml><?xml version="1.0" encoding="utf-8"?>
<calcChain xmlns="http://schemas.openxmlformats.org/spreadsheetml/2006/main">
  <c r="K87" i="7" l="1"/>
  <c r="K85" i="7"/>
  <c r="K84" i="7"/>
  <c r="K83" i="7"/>
  <c r="K82" i="7"/>
  <c r="K81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4" i="7"/>
  <c r="K63" i="7"/>
  <c r="K62" i="7"/>
  <c r="K60" i="7"/>
  <c r="K59" i="7"/>
  <c r="K58" i="7"/>
  <c r="K57" i="7"/>
  <c r="K54" i="7"/>
  <c r="K53" i="7"/>
  <c r="K52" i="7"/>
  <c r="K50" i="7"/>
  <c r="K49" i="7"/>
  <c r="K48" i="7"/>
  <c r="K47" i="7"/>
  <c r="K45" i="7"/>
  <c r="K44" i="7"/>
  <c r="K43" i="7"/>
  <c r="K42" i="7"/>
  <c r="K41" i="7"/>
  <c r="K40" i="7"/>
  <c r="K39" i="7"/>
  <c r="K38" i="7"/>
  <c r="K37" i="7"/>
  <c r="K36" i="7"/>
  <c r="K35" i="7"/>
  <c r="K34" i="7"/>
  <c r="K32" i="7"/>
  <c r="K31" i="7"/>
  <c r="K30" i="7"/>
  <c r="K29" i="7"/>
  <c r="K26" i="7"/>
  <c r="K25" i="7"/>
  <c r="K24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</calcChain>
</file>

<file path=xl/sharedStrings.xml><?xml version="1.0" encoding="utf-8"?>
<sst xmlns="http://schemas.openxmlformats.org/spreadsheetml/2006/main" count="725" uniqueCount="336">
  <si>
    <t>Annual Contract Value</t>
  </si>
  <si>
    <t>Contract Commencement Date</t>
  </si>
  <si>
    <t>Contract Expiry Date</t>
  </si>
  <si>
    <t>Extension Period 
(if applicable - years)</t>
  </si>
  <si>
    <t>Tender</t>
  </si>
  <si>
    <t>Yes</t>
  </si>
  <si>
    <t>Ballyclare LHD Ltd</t>
  </si>
  <si>
    <t>N/A</t>
  </si>
  <si>
    <t>RFQ</t>
  </si>
  <si>
    <t>Company Registration Number 
(if applicable)</t>
  </si>
  <si>
    <t>LFRS-RFQ-06</t>
  </si>
  <si>
    <t>LFRS-RFQ-18</t>
  </si>
  <si>
    <t>LFRS-RFQ-14</t>
  </si>
  <si>
    <t>Eagle Technical Products Limited</t>
  </si>
  <si>
    <t>BID Group Ltd</t>
  </si>
  <si>
    <t>Goliath Footwear Ltd</t>
  </si>
  <si>
    <t>LFRS-T-07</t>
  </si>
  <si>
    <t>Insurance</t>
  </si>
  <si>
    <t>Bulk Fuel</t>
  </si>
  <si>
    <t>Learning Mgmt System</t>
  </si>
  <si>
    <t>Civica UK Ltd</t>
  </si>
  <si>
    <t>1628868</t>
  </si>
  <si>
    <t>00330754</t>
  </si>
  <si>
    <t>2902454</t>
  </si>
  <si>
    <t>07570799</t>
  </si>
  <si>
    <t>02045875</t>
  </si>
  <si>
    <t xml:space="preserve">Montgomery Spring Water </t>
  </si>
  <si>
    <t>Wray Brothers Ltd</t>
  </si>
  <si>
    <t>Democratic Services Management System</t>
  </si>
  <si>
    <t>Fire Hosetech Limited</t>
  </si>
  <si>
    <t>Window Cleaning</t>
  </si>
  <si>
    <t>Paul Swarbrick</t>
  </si>
  <si>
    <t>SC078744</t>
  </si>
  <si>
    <t>Servicing and Maintenance of Fire Alarms, Emergency Lighting and Smoke Detection Systems</t>
  </si>
  <si>
    <t>LFRS-RFQ-28</t>
  </si>
  <si>
    <t>Credit checking facility</t>
  </si>
  <si>
    <t>Creditsafe Business Solutions Ltd</t>
  </si>
  <si>
    <t>03836192</t>
  </si>
  <si>
    <t>Supplier</t>
  </si>
  <si>
    <t>Fire Science Consultancy Services</t>
  </si>
  <si>
    <t>Bureau Veritas</t>
  </si>
  <si>
    <t>Initial Contract (years)</t>
  </si>
  <si>
    <t>Total 
Contract Value (incl. extensions)</t>
  </si>
  <si>
    <t>Princes Trust Residential Training Programmes</t>
  </si>
  <si>
    <t>Allstar Fuel Card Services</t>
  </si>
  <si>
    <t>LFRS-RFQ-30</t>
  </si>
  <si>
    <t>EAP - Employee Assistance Programme</t>
  </si>
  <si>
    <t>LFRS-RFQ-31</t>
  </si>
  <si>
    <t>02291198</t>
  </si>
  <si>
    <t>LFRS-RFQ-34</t>
  </si>
  <si>
    <t>YPO 000217</t>
  </si>
  <si>
    <t>Franking Machine Rental</t>
  </si>
  <si>
    <t>Provision of Training and Support for Princes Trust staff</t>
  </si>
  <si>
    <t>Pitney Bowes</t>
  </si>
  <si>
    <t>LFRS-T-12</t>
  </si>
  <si>
    <t>LFRS-T-13</t>
  </si>
  <si>
    <t>YPO 000515 (Lot 11)</t>
  </si>
  <si>
    <t>LFRS-T-10</t>
  </si>
  <si>
    <t>LFRS-T-14</t>
  </si>
  <si>
    <t>LFRS-T-15</t>
  </si>
  <si>
    <t>Standard Fuels Oils</t>
  </si>
  <si>
    <t xml:space="preserve">07555993   </t>
  </si>
  <si>
    <t>Annual Testing Servicing and Repair of Lay Flat Hose, Hose Reels, Standpipes, Suction Hoses, Collecting Heads, Dividing Breechings, Ground Monitors and Associated Equipment.</t>
  </si>
  <si>
    <t>06761911</t>
  </si>
  <si>
    <t>Banner Business Solutions</t>
  </si>
  <si>
    <t xml:space="preserve">03641019 </t>
  </si>
  <si>
    <t>01480047</t>
  </si>
  <si>
    <t>LFRS-T-19</t>
  </si>
  <si>
    <t>LFRS-T-20</t>
  </si>
  <si>
    <t>Lot 1 - Maintenance of Skills Training System (replacement of Redkite)</t>
  </si>
  <si>
    <t>Lot 2 Course Management System</t>
  </si>
  <si>
    <t>Fire Resistant Bedding</t>
  </si>
  <si>
    <t>09570924</t>
  </si>
  <si>
    <t>EFireservice Ltd (PDRpro Division)</t>
  </si>
  <si>
    <t>EFireservice Ltd (Learnpro Division)</t>
  </si>
  <si>
    <t>LFRS-T-23</t>
  </si>
  <si>
    <t>LFRS-T-24</t>
  </si>
  <si>
    <t>Fuel Tanks and Dispensing</t>
  </si>
  <si>
    <t>Bottled Water</t>
  </si>
  <si>
    <t>Future Technology Services Limited</t>
  </si>
  <si>
    <t>03812979</t>
  </si>
  <si>
    <t xml:space="preserve">Asset Management System (TRANMAN) </t>
  </si>
  <si>
    <t>Free Standing Bottled and Plumbed In Water Cooler Units</t>
  </si>
  <si>
    <t>Tyres</t>
  </si>
  <si>
    <t>MFRS-T-04-16</t>
  </si>
  <si>
    <t>Energy Provision (Gas)</t>
  </si>
  <si>
    <t>Modern.gov</t>
  </si>
  <si>
    <t>490268433</t>
  </si>
  <si>
    <t>Social Work Student Practice Educator</t>
  </si>
  <si>
    <t>HR Recruitment Management Software</t>
  </si>
  <si>
    <t>Neighbourhood Alert Information Provider Licence</t>
  </si>
  <si>
    <t>VISAV Limited</t>
  </si>
  <si>
    <t>LFRS-CA-Corporate Comms</t>
  </si>
  <si>
    <t>LFRS-T-28</t>
  </si>
  <si>
    <t>Catering Equipment and Associated Products</t>
  </si>
  <si>
    <t>Small Tools</t>
  </si>
  <si>
    <t>00703317</t>
  </si>
  <si>
    <t>Smoke Alarms &amp; Assisted Technology</t>
  </si>
  <si>
    <t>07524474</t>
  </si>
  <si>
    <t>YPO 000621 Energy</t>
  </si>
  <si>
    <t>LFRS-T-31</t>
  </si>
  <si>
    <t>Inflatable Walkways &amp; Rescue Sleds</t>
  </si>
  <si>
    <t>LFRS-T-33</t>
  </si>
  <si>
    <t>LFRS-T-34</t>
  </si>
  <si>
    <t>Medical Kit</t>
  </si>
  <si>
    <t>Bunzl UK t/a Lockhart Catering Equipment</t>
  </si>
  <si>
    <t>Automotive Tools &amp; Supplies Ltd</t>
  </si>
  <si>
    <t>04612601</t>
  </si>
  <si>
    <t xml:space="preserve">01912489 </t>
  </si>
  <si>
    <t>Idhammar Systems Ltd</t>
  </si>
  <si>
    <t>Corona Energy</t>
  </si>
  <si>
    <t xml:space="preserve">02798334 </t>
  </si>
  <si>
    <t>Aspli Safety Limited</t>
  </si>
  <si>
    <t>01387726</t>
  </si>
  <si>
    <t>MFRS-T-09-16</t>
  </si>
  <si>
    <t>YPO299-RFQ-0416-Gloves</t>
  </si>
  <si>
    <t>YPO299-RFQ-0416-Fire Hoods</t>
  </si>
  <si>
    <t>YPO299-RFQ-0416-Fire Boots</t>
  </si>
  <si>
    <t>Bennetts Safetywear</t>
  </si>
  <si>
    <t>Supply of Fire Hoods</t>
  </si>
  <si>
    <t>Supply of Fire Boots</t>
  </si>
  <si>
    <t>00367257</t>
  </si>
  <si>
    <t>04385015</t>
  </si>
  <si>
    <t>04910073</t>
  </si>
  <si>
    <t>Periodic Inspection and Maintenance of Training Props and Galleries</t>
  </si>
  <si>
    <t>Technical Rescue Jackets</t>
  </si>
  <si>
    <t>Provision of FM services to NWFC</t>
  </si>
  <si>
    <t>PDP Property Services Ltd</t>
  </si>
  <si>
    <t>06399076</t>
  </si>
  <si>
    <t>NWFRS-T-06-16</t>
  </si>
  <si>
    <t xml:space="preserve">WT Rota and RDS Payroll &amp; Rostering </t>
  </si>
  <si>
    <t>Resilience Travel and Accommodation</t>
  </si>
  <si>
    <t xml:space="preserve">LFRS-CA-Resilience Accommodation </t>
  </si>
  <si>
    <t>C-Mac Partnership Ltd t/as Business Continuity Transport (“BCT”)</t>
  </si>
  <si>
    <t xml:space="preserve">06054801 </t>
  </si>
  <si>
    <t>General Electrical Works</t>
  </si>
  <si>
    <t>00644778</t>
  </si>
  <si>
    <t>Servicing, Maintenance, Repair and Installation of Appliance Bay and Garage Doors</t>
  </si>
  <si>
    <t>Health Assured</t>
  </si>
  <si>
    <t>06314620</t>
  </si>
  <si>
    <t>Blue Octopus</t>
  </si>
  <si>
    <t>7088452</t>
  </si>
  <si>
    <t>LFRS-T-37</t>
  </si>
  <si>
    <t>General Building and Joinery Works</t>
  </si>
  <si>
    <t>West Mids Smoke Alarms 2017</t>
  </si>
  <si>
    <t>02493093</t>
  </si>
  <si>
    <t>FireServiceRota</t>
  </si>
  <si>
    <t>Moore Stephens Consultancy Ltd.</t>
  </si>
  <si>
    <t>Gartan Technologies Ltd.</t>
  </si>
  <si>
    <t>04347178</t>
  </si>
  <si>
    <t>Bouygues Ltd.</t>
  </si>
  <si>
    <t>Software Maintenance Station profiles PPE (Miquest)</t>
  </si>
  <si>
    <t>NWFRS-RFQ-2715 YPO515 Water Rescue Kit</t>
  </si>
  <si>
    <t>Floodsuits and Accessories</t>
  </si>
  <si>
    <t>Safequip</t>
  </si>
  <si>
    <t xml:space="preserve">SC216357 </t>
  </si>
  <si>
    <t>Provision of Structural Fire-Fighter Gloves</t>
  </si>
  <si>
    <t xml:space="preserve">04243192 </t>
  </si>
  <si>
    <t>NWFRS-T-07-17</t>
  </si>
  <si>
    <t>Thermal Imaging Cameras</t>
  </si>
  <si>
    <t>LFRS-T-41</t>
  </si>
  <si>
    <t>NWFRS YPO549 Lot 5 - FF Gloves</t>
  </si>
  <si>
    <t>NWFRS-T-08-17</t>
  </si>
  <si>
    <t>LFRS-T-42</t>
  </si>
  <si>
    <t>Boarding Up Facilities</t>
  </si>
  <si>
    <t>Boing Rapid Secure Ltd.</t>
  </si>
  <si>
    <t>Mark Hardman</t>
  </si>
  <si>
    <t>LFRS-RFQ-37</t>
  </si>
  <si>
    <t xml:space="preserve">YPO 696 - MFRS-RFQ-06-17 </t>
  </si>
  <si>
    <t xml:space="preserve">Stationery Contract (YPO 696) </t>
  </si>
  <si>
    <t>Cleaning Services</t>
  </si>
  <si>
    <t>RM3767 Tyres</t>
  </si>
  <si>
    <t>Goodyear Dunlop Tyres UK Limited</t>
  </si>
  <si>
    <t xml:space="preserve">00223064 </t>
  </si>
  <si>
    <t>Softcat PLC</t>
  </si>
  <si>
    <t>LFRS-HTE Lot 2-Microsoft EA</t>
  </si>
  <si>
    <t>MFC International Limited</t>
  </si>
  <si>
    <t>RM3801 Bulk Fuel</t>
  </si>
  <si>
    <t>NWFRS-T-05-17</t>
  </si>
  <si>
    <t>Helmets</t>
  </si>
  <si>
    <t>MSA Ltd</t>
  </si>
  <si>
    <t>GMFRS 0020A</t>
  </si>
  <si>
    <t>PPE Laundry 2018</t>
  </si>
  <si>
    <t>NWFRS-T-09 Multi Gas Detectors</t>
  </si>
  <si>
    <t>Purchase of Multi Gas Detectors for NW</t>
  </si>
  <si>
    <t>Southcombe Brothers Ltd.</t>
  </si>
  <si>
    <t>Supply of Gloves - RTC</t>
  </si>
  <si>
    <t xml:space="preserve">00372391 </t>
  </si>
  <si>
    <t>Photocopying / MFDS</t>
  </si>
  <si>
    <t xml:space="preserve">RM3781 MFD's </t>
  </si>
  <si>
    <t>R H Wells Electrical Ltd</t>
  </si>
  <si>
    <t>04893991</t>
  </si>
  <si>
    <t>Fueltek Ltd</t>
  </si>
  <si>
    <t xml:space="preserve">04154972 </t>
  </si>
  <si>
    <t>Anderton Centre (LOAI)  (Lots 1, 5 &amp; 8)</t>
  </si>
  <si>
    <t>J &amp; E Mason T/A Mere Mountains (Lots 2, 3, 4, 6, 7 &amp; 9)</t>
  </si>
  <si>
    <t>03539233</t>
  </si>
  <si>
    <t>Andron Facilities Management</t>
  </si>
  <si>
    <t>LFRS-T-43</t>
  </si>
  <si>
    <t>02650749</t>
  </si>
  <si>
    <t>Cleaning Consumables</t>
  </si>
  <si>
    <t>NWFRS-T-10-18 Ladders</t>
  </si>
  <si>
    <t>DLP Services (Northern) Ltd</t>
  </si>
  <si>
    <t>Rosenbauer UK Ltd</t>
  </si>
  <si>
    <t>Routine and Responsive Maintenance of Gas Fired Appliances in LFRS Premises</t>
  </si>
  <si>
    <t>Reliance Medical Limited</t>
  </si>
  <si>
    <t>05701697</t>
  </si>
  <si>
    <t>GMFRS-017A</t>
  </si>
  <si>
    <t>Provision of Maintenance to Station End Mobilising Equipment (Re-tender)</t>
  </si>
  <si>
    <t>RM6000</t>
  </si>
  <si>
    <t>Fuel Cards 2018-2022</t>
  </si>
  <si>
    <t xml:space="preserve">2631112 </t>
  </si>
  <si>
    <t>ICT</t>
  </si>
  <si>
    <t>General Plumbing and Mechanical Works</t>
  </si>
  <si>
    <t>Thomas Kneale and Co Ltd</t>
  </si>
  <si>
    <t xml:space="preserve">LFRS-T-45 </t>
  </si>
  <si>
    <t>Provision of Framework of external coaching providers</t>
  </si>
  <si>
    <t xml:space="preserve">LFRS-T-46 </t>
  </si>
  <si>
    <t>Purchase and Maintenance of Life Jackets</t>
  </si>
  <si>
    <t xml:space="preserve">LFRS-CA-Social Work Student Practice Educator </t>
  </si>
  <si>
    <t>Carol Haythornthwaite</t>
  </si>
  <si>
    <t>Purchase of Ladders for NW region and National</t>
  </si>
  <si>
    <t>Lots 2, 4 and 5 - Fire Ladders Ltd</t>
  </si>
  <si>
    <t>Lots 1 &amp; 3 - Supply Plus Ltd</t>
  </si>
  <si>
    <t>01047919</t>
  </si>
  <si>
    <t>7048411</t>
  </si>
  <si>
    <t>Energy Provision (Electricity)</t>
  </si>
  <si>
    <t>Npower</t>
  </si>
  <si>
    <t>06983331</t>
  </si>
  <si>
    <t>Human Spirit</t>
  </si>
  <si>
    <t>Dawn Kelly Actualise Coaching and Training</t>
  </si>
  <si>
    <t>Harrison Network</t>
  </si>
  <si>
    <t>11438857</t>
  </si>
  <si>
    <t>11110403</t>
  </si>
  <si>
    <t>Virgin Media</t>
  </si>
  <si>
    <t>Purchase of Layflat Hose</t>
  </si>
  <si>
    <t>The James Mercer Group Limited</t>
  </si>
  <si>
    <t>03917286</t>
  </si>
  <si>
    <t>03589576</t>
  </si>
  <si>
    <t>Painting &amp; Decorating Services</t>
  </si>
  <si>
    <t>LFRS-T-47</t>
  </si>
  <si>
    <t>Hardacre's Plumbers (North West) Ltd</t>
  </si>
  <si>
    <t xml:space="preserve">Batteries </t>
  </si>
  <si>
    <t>Microsoft</t>
  </si>
  <si>
    <t>Xerox (UK) Ltd</t>
  </si>
  <si>
    <t>NWSIS Health &amp; Scoial Care Network (Replacement WAN)</t>
  </si>
  <si>
    <t>NWFRS-T-14-17</t>
  </si>
  <si>
    <t>Structural Firecoats &amp; Overtrousers (Gold)</t>
  </si>
  <si>
    <t xml:space="preserve">Delta Fire Ltd </t>
  </si>
  <si>
    <t>02517391</t>
  </si>
  <si>
    <t>02418453</t>
  </si>
  <si>
    <t>04452061</t>
  </si>
  <si>
    <t>Angel Springs T/A Waterlogic UK</t>
  </si>
  <si>
    <t>Fire Angel Safety Technology Ltd (Sprue Safety Products Ltd.)</t>
  </si>
  <si>
    <t>Suez Recycling and Recovery  Uk Limited</t>
  </si>
  <si>
    <t>YPO000791 Energy</t>
  </si>
  <si>
    <t>Upergy Ltd t/a Allbatteries UK</t>
  </si>
  <si>
    <t>RM6060 - CCS Vehicles</t>
  </si>
  <si>
    <t>Purchase of New Vehicles CCS</t>
  </si>
  <si>
    <t>Several via the framework</t>
  </si>
  <si>
    <t>YPO 865 Lot 11 Hose Testing , Nozzles and Branches (Emergency Response &amp; Rescue Equipment)</t>
  </si>
  <si>
    <t>LFRS-T-49</t>
  </si>
  <si>
    <t>31/102018</t>
  </si>
  <si>
    <t>LFRS-RFQ-38</t>
  </si>
  <si>
    <t>Healthtrust Europe  (HTE-01527-1)</t>
  </si>
  <si>
    <t>Storage Area Network (SAN) Infrastructure</t>
  </si>
  <si>
    <t>Specialist Computer Centre SCC</t>
  </si>
  <si>
    <t>01428210</t>
  </si>
  <si>
    <t>NWFRS-T-05-16    (YPO 549 Lot 1)</t>
  </si>
  <si>
    <t>Berendsens T/A Elis</t>
  </si>
  <si>
    <t xml:space="preserve">LFRS-T-50 </t>
  </si>
  <si>
    <t>LFRS-T-51</t>
  </si>
  <si>
    <t>Clinical  Govenance</t>
  </si>
  <si>
    <t>Property</t>
  </si>
  <si>
    <t>1. RM865-Lot 9 TRANMAN</t>
  </si>
  <si>
    <t>LFRS-RFQ-39</t>
  </si>
  <si>
    <t xml:space="preserve">K Drewell Consultancy </t>
  </si>
  <si>
    <t xml:space="preserve">LFRS-CA-Decision Making and Loging Course </t>
  </si>
  <si>
    <t xml:space="preserve">Decision Making and Loging Course </t>
  </si>
  <si>
    <t>Telcom Installation Services Limited (T.I.S.)</t>
  </si>
  <si>
    <t>Abby Welding Limited</t>
  </si>
  <si>
    <t>1869404</t>
  </si>
  <si>
    <t>NWFRS-T-06-16-Lancs Only</t>
  </si>
  <si>
    <t>Provision of Availability , Payroll and Rostering System</t>
  </si>
  <si>
    <t>NWFC-FM Contract 2017 (ESPO Framework 676</t>
  </si>
  <si>
    <t xml:space="preserve">Trauma and Resuscitation Services Ltd </t>
  </si>
  <si>
    <t>05603309</t>
  </si>
  <si>
    <t xml:space="preserve">Supply, Installation and Maintenance of IT Infrastructure Network Cabling, Audio Visual equipment and associated Cabling and Wi-Fi equipment (Cabling Contractor) </t>
  </si>
  <si>
    <t>UCLAN Business Services Limited</t>
  </si>
  <si>
    <t>02340053</t>
  </si>
  <si>
    <t>31/04/2020</t>
  </si>
  <si>
    <t xml:space="preserve">Gas Measurement Instruments Ltd </t>
  </si>
  <si>
    <t>SC025020</t>
  </si>
  <si>
    <t>Contract Reference</t>
  </si>
  <si>
    <t>Procurement Method</t>
  </si>
  <si>
    <t>MFRS-T-Fuel Dispensing (T-04-17)</t>
  </si>
  <si>
    <t>YPO Framework Agreement   865 Lot 13 PPV Fans (Emergency Response &amp; Rescue Equipment)</t>
  </si>
  <si>
    <t>Positive Pressure Ventailation (PPV) Fans and Associated Products.</t>
  </si>
  <si>
    <t>Clan Tools Limited</t>
  </si>
  <si>
    <t>SC153836</t>
  </si>
  <si>
    <t>Department</t>
  </si>
  <si>
    <t>SME</t>
  </si>
  <si>
    <t>VCSE / Charity</t>
  </si>
  <si>
    <t>Framework / Call Off</t>
  </si>
  <si>
    <t xml:space="preserve">Corporate Services </t>
  </si>
  <si>
    <t>Training and Operational Review</t>
  </si>
  <si>
    <t>Service Training Centre</t>
  </si>
  <si>
    <t>Organisation Name</t>
  </si>
  <si>
    <t>Lancashire Fire &amp; Rescue Service</t>
  </si>
  <si>
    <t>Procurement</t>
  </si>
  <si>
    <t>Fleet &amp; Engineering Services</t>
  </si>
  <si>
    <t>Princes Trust</t>
  </si>
  <si>
    <t xml:space="preserve">Human Resources </t>
  </si>
  <si>
    <t xml:space="preserve">Safety, Health &amp; Enviroment </t>
  </si>
  <si>
    <t>Service Development</t>
  </si>
  <si>
    <t>Corporate Comms</t>
  </si>
  <si>
    <t>No</t>
  </si>
  <si>
    <t>01452209</t>
  </si>
  <si>
    <t>03239223</t>
  </si>
  <si>
    <t>07463998</t>
  </si>
  <si>
    <t>350829 (Ireland)</t>
  </si>
  <si>
    <t>67478425 (Dutch Chamber of Commerce)</t>
  </si>
  <si>
    <t>00437745</t>
  </si>
  <si>
    <t>06583030</t>
  </si>
  <si>
    <t>00182037</t>
  </si>
  <si>
    <t>00454128</t>
  </si>
  <si>
    <t>03653277</t>
  </si>
  <si>
    <t>05510758</t>
  </si>
  <si>
    <t>Telent Technology Services Limited</t>
  </si>
  <si>
    <t>04511143</t>
  </si>
  <si>
    <t>01758622</t>
  </si>
  <si>
    <t>Final Contract Expiry Date Including Extensions</t>
  </si>
  <si>
    <t>Title / Description</t>
  </si>
  <si>
    <t>General and Recycling Waste Across Lancashire Fire and Rescue Services Sites</t>
  </si>
  <si>
    <t xml:space="preserve">Lot 1 - Property - Tokio Marine Kiln                                             Lot 3 - Crime - Risk Management Partners                                    Lot 4 - Liability Option 1 - Zurich Municipal                    Lot 5 - Motor - Travelers                                                                                         Lot 6 - Engineering Combined - Zurich Municipal            Lot 7 - PA / Travel - Risk Management Partners  </t>
  </si>
  <si>
    <t>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</si>
</sst>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yy;@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1">
    <xf numFmtId="0" fontId="0" fillId="0" borderId="0" xfId="0"/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14" fontId="12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164" fontId="7" fillId="2" borderId="0" xfId="0" applyNumberFormat="1" applyFont="1" applyFill="1" applyAlignment="1">
      <alignment horizontal="left" wrapText="1"/>
    </xf>
    <xf numFmtId="14" fontId="9" fillId="2" borderId="0" xfId="0" applyNumberFormat="1" applyFont="1" applyFill="1" applyAlignment="1">
      <alignment horizontal="left" wrapText="1"/>
    </xf>
    <xf numFmtId="49" fontId="7" fillId="2" borderId="0" xfId="0" applyNumberFormat="1" applyFont="1" applyFill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164" fontId="9" fillId="2" borderId="0" xfId="0" applyNumberFormat="1" applyFont="1" applyFill="1" applyBorder="1" applyAlignment="1">
      <alignment horizontal="left" wrapText="1"/>
    </xf>
    <xf numFmtId="14" fontId="9" fillId="2" borderId="0" xfId="0" applyNumberFormat="1" applyFont="1" applyFill="1" applyBorder="1" applyAlignment="1">
      <alignment horizontal="left" wrapText="1"/>
    </xf>
    <xf numFmtId="49" fontId="9" fillId="2" borderId="0" xfId="0" applyNumberFormat="1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14" fontId="9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7" fontId="9" fillId="2" borderId="0" xfId="1" applyNumberFormat="1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7" fontId="9" fillId="2" borderId="0" xfId="1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horizontal="left" wrapText="1"/>
    </xf>
    <xf numFmtId="164" fontId="9" fillId="2" borderId="0" xfId="1" applyNumberFormat="1" applyFont="1" applyFill="1" applyAlignment="1">
      <alignment horizontal="left" wrapText="1"/>
    </xf>
    <xf numFmtId="164" fontId="9" fillId="2" borderId="0" xfId="1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49" fontId="12" fillId="3" borderId="1" xfId="0" applyNumberFormat="1" applyFont="1" applyFill="1" applyBorder="1" applyAlignment="1">
      <alignment horizontal="left" wrapText="1"/>
    </xf>
    <xf numFmtId="164" fontId="12" fillId="2" borderId="2" xfId="0" applyNumberFormat="1" applyFont="1" applyFill="1" applyBorder="1" applyAlignment="1">
      <alignment horizontal="left" wrapText="1"/>
    </xf>
    <xf numFmtId="0" fontId="12" fillId="3" borderId="2" xfId="0" applyFont="1" applyFill="1" applyBorder="1" applyAlignment="1">
      <alignment wrapText="1"/>
    </xf>
    <xf numFmtId="14" fontId="12" fillId="3" borderId="1" xfId="0" applyNumberFormat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>
      <alignment horizontal="left" wrapText="1"/>
    </xf>
    <xf numFmtId="165" fontId="12" fillId="3" borderId="1" xfId="0" applyNumberFormat="1" applyFont="1" applyFill="1" applyBorder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12" fillId="3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left" wrapText="1"/>
    </xf>
    <xf numFmtId="165" fontId="12" fillId="0" borderId="1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49" fontId="12" fillId="2" borderId="3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12" fillId="2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164" fontId="11" fillId="0" borderId="2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5" fontId="12" fillId="3" borderId="3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left" wrapText="1"/>
    </xf>
    <xf numFmtId="0" fontId="11" fillId="2" borderId="3" xfId="0" applyFont="1" applyFill="1" applyBorder="1" applyAlignment="1">
      <alignment horizontal="center" wrapText="1"/>
    </xf>
    <xf numFmtId="165" fontId="11" fillId="2" borderId="3" xfId="0" applyNumberFormat="1" applyFont="1" applyFill="1" applyBorder="1" applyAlignment="1">
      <alignment horizontal="left" wrapText="1"/>
    </xf>
    <xf numFmtId="14" fontId="11" fillId="2" borderId="3" xfId="0" applyNumberFormat="1" applyFont="1" applyFill="1" applyBorder="1" applyAlignment="1">
      <alignment horizontal="left" wrapText="1"/>
    </xf>
    <xf numFmtId="164" fontId="11" fillId="0" borderId="1" xfId="0" applyNumberFormat="1" applyFont="1" applyBorder="1" applyAlignment="1">
      <alignment horizontal="left" wrapText="1"/>
    </xf>
    <xf numFmtId="14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left" wrapText="1"/>
    </xf>
    <xf numFmtId="165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165" fontId="12" fillId="0" borderId="3" xfId="0" applyNumberFormat="1" applyFont="1" applyBorder="1" applyAlignment="1">
      <alignment horizontal="left" wrapText="1"/>
    </xf>
    <xf numFmtId="165" fontId="12" fillId="2" borderId="1" xfId="0" applyNumberFormat="1" applyFont="1" applyFill="1" applyBorder="1" applyAlignment="1">
      <alignment horizontal="left" wrapText="1"/>
    </xf>
    <xf numFmtId="165" fontId="12" fillId="2" borderId="3" xfId="0" applyNumberFormat="1" applyFont="1" applyFill="1" applyBorder="1" applyAlignment="1">
      <alignment horizontal="left" wrapText="1"/>
    </xf>
    <xf numFmtId="14" fontId="12" fillId="2" borderId="1" xfId="0" applyNumberFormat="1" applyFont="1" applyFill="1" applyBorder="1" applyAlignment="1">
      <alignment horizontal="left" wrapText="1"/>
    </xf>
    <xf numFmtId="14" fontId="12" fillId="2" borderId="3" xfId="0" applyNumberFormat="1" applyFont="1" applyFill="1" applyBorder="1" applyAlignment="1">
      <alignment horizontal="left" wrapText="1"/>
    </xf>
    <xf numFmtId="0" fontId="12" fillId="0" borderId="3" xfId="0" applyFont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 wrapText="1"/>
    </xf>
    <xf numFmtId="1" fontId="12" fillId="2" borderId="3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left" wrapText="1"/>
    </xf>
    <xf numFmtId="164" fontId="11" fillId="2" borderId="3" xfId="0" applyNumberFormat="1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left" wrapText="1"/>
    </xf>
    <xf numFmtId="164" fontId="12" fillId="2" borderId="3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164" fontId="12" fillId="0" borderId="3" xfId="0" applyNumberFormat="1" applyFont="1" applyBorder="1" applyAlignment="1">
      <alignment horizontal="left" wrapText="1"/>
    </xf>
    <xf numFmtId="164" fontId="12" fillId="3" borderId="2" xfId="0" applyNumberFormat="1" applyFont="1" applyFill="1" applyBorder="1" applyAlignment="1">
      <alignment horizontal="left" wrapText="1"/>
    </xf>
    <xf numFmtId="164" fontId="12" fillId="3" borderId="3" xfId="0" applyNumberFormat="1" applyFont="1" applyFill="1" applyBorder="1" applyAlignment="1">
      <alignment horizontal="left" wrapText="1"/>
    </xf>
    <xf numFmtId="49" fontId="12" fillId="3" borderId="2" xfId="0" applyNumberFormat="1" applyFont="1" applyFill="1" applyBorder="1" applyAlignment="1">
      <alignment horizontal="left" wrapText="1"/>
    </xf>
    <xf numFmtId="49" fontId="12" fillId="3" borderId="3" xfId="0" applyNumberFormat="1" applyFont="1" applyFill="1" applyBorder="1" applyAlignment="1">
      <alignment horizontal="left" wrapText="1"/>
    </xf>
    <xf numFmtId="14" fontId="12" fillId="0" borderId="3" xfId="0" applyNumberFormat="1" applyFont="1" applyBorder="1" applyAlignment="1">
      <alignment horizontal="left" wrapText="1"/>
    </xf>
    <xf numFmtId="0" fontId="12" fillId="3" borderId="3" xfId="0" applyFont="1" applyFill="1" applyBorder="1" applyAlignment="1">
      <alignment horizontal="center" wrapText="1"/>
    </xf>
    <xf numFmtId="165" fontId="12" fillId="2" borderId="2" xfId="0" applyNumberFormat="1" applyFont="1" applyFill="1" applyBorder="1" applyAlignment="1">
      <alignment horizontal="left" wrapText="1"/>
    </xf>
    <xf numFmtId="14" fontId="12" fillId="2" borderId="2" xfId="0" applyNumberFormat="1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7" fontId="15" fillId="4" borderId="1" xfId="1" applyNumberFormat="1" applyFont="1" applyFill="1" applyBorder="1" applyAlignment="1">
      <alignment horizontal="center" wrapText="1"/>
    </xf>
    <xf numFmtId="164" fontId="15" fillId="4" borderId="1" xfId="0" applyNumberFormat="1" applyFont="1" applyFill="1" applyBorder="1" applyAlignment="1">
      <alignment horizontal="center" wrapText="1"/>
    </xf>
    <xf numFmtId="164" fontId="15" fillId="4" borderId="1" xfId="1" applyNumberFormat="1" applyFont="1" applyFill="1" applyBorder="1" applyAlignment="1">
      <alignment horizontal="center" wrapText="1"/>
    </xf>
    <xf numFmtId="14" fontId="15" fillId="4" borderId="1" xfId="0" applyNumberFormat="1" applyFont="1" applyFill="1" applyBorder="1" applyAlignment="1">
      <alignment horizontal="center" wrapText="1"/>
    </xf>
    <xf numFmtId="49" fontId="15" fillId="4" borderId="1" xfId="0" applyNumberFormat="1" applyFont="1" applyFill="1" applyBorder="1" applyAlignment="1">
      <alignment horizontal="center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49" fontId="11" fillId="3" borderId="3" xfId="0" applyNumberFormat="1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49" fontId="11" fillId="0" borderId="3" xfId="2" applyNumberFormat="1" applyFont="1" applyBorder="1" applyAlignment="1">
      <alignment horizontal="left" wrapText="1"/>
    </xf>
    <xf numFmtId="49" fontId="11" fillId="0" borderId="1" xfId="2" applyNumberFormat="1" applyFont="1" applyBorder="1" applyAlignment="1">
      <alignment wrapText="1"/>
    </xf>
    <xf numFmtId="0" fontId="11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wrapText="1"/>
    </xf>
    <xf numFmtId="0" fontId="11" fillId="3" borderId="1" xfId="2" applyNumberFormat="1" applyFont="1" applyFill="1" applyBorder="1" applyAlignment="1">
      <alignment wrapText="1"/>
    </xf>
    <xf numFmtId="49" fontId="11" fillId="0" borderId="1" xfId="2" applyNumberFormat="1" applyFont="1" applyBorder="1" applyAlignment="1">
      <alignment horizontal="left" wrapText="1"/>
    </xf>
    <xf numFmtId="49" fontId="11" fillId="3" borderId="1" xfId="2" applyNumberFormat="1" applyFont="1" applyFill="1" applyBorder="1" applyAlignment="1">
      <alignment horizontal="left" wrapText="1"/>
    </xf>
    <xf numFmtId="0" fontId="11" fillId="3" borderId="1" xfId="0" applyFont="1" applyFill="1" applyBorder="1" applyAlignment="1">
      <alignment wrapText="1"/>
    </xf>
    <xf numFmtId="0" fontId="11" fillId="0" borderId="1" xfId="2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1" fillId="3" borderId="1" xfId="2" applyFont="1" applyFill="1" applyBorder="1" applyAlignment="1">
      <alignment horizontal="left" wrapText="1"/>
    </xf>
    <xf numFmtId="165" fontId="11" fillId="3" borderId="1" xfId="0" applyNumberFormat="1" applyFont="1" applyFill="1" applyBorder="1" applyAlignment="1">
      <alignment horizontal="left" wrapText="1"/>
    </xf>
    <xf numFmtId="14" fontId="11" fillId="3" borderId="1" xfId="0" applyNumberFormat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1" fontId="11" fillId="3" borderId="1" xfId="0" applyNumberFormat="1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3" borderId="2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left" wrapText="1"/>
    </xf>
    <xf numFmtId="49" fontId="12" fillId="3" borderId="2" xfId="0" applyNumberFormat="1" applyFont="1" applyFill="1" applyBorder="1" applyAlignment="1">
      <alignment horizontal="left" wrapText="1"/>
    </xf>
    <xf numFmtId="49" fontId="12" fillId="3" borderId="3" xfId="0" applyNumberFormat="1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164" fontId="12" fillId="0" borderId="2" xfId="0" applyNumberFormat="1" applyFont="1" applyFill="1" applyBorder="1" applyAlignment="1">
      <alignment horizontal="center" wrapText="1"/>
    </xf>
    <xf numFmtId="164" fontId="12" fillId="0" borderId="3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64" fontId="12" fillId="0" borderId="4" xfId="0" applyNumberFormat="1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left" wrapText="1"/>
    </xf>
    <xf numFmtId="164" fontId="12" fillId="0" borderId="4" xfId="0" applyNumberFormat="1" applyFont="1" applyFill="1" applyBorder="1" applyAlignment="1">
      <alignment horizontal="left" wrapText="1"/>
    </xf>
    <xf numFmtId="164" fontId="12" fillId="0" borderId="3" xfId="0" applyNumberFormat="1" applyFont="1" applyFill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165" fontId="12" fillId="0" borderId="3" xfId="0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49" fontId="11" fillId="0" borderId="5" xfId="2" applyNumberFormat="1" applyFont="1" applyBorder="1" applyAlignment="1">
      <alignment horizontal="left" wrapText="1"/>
    </xf>
    <xf numFmtId="49" fontId="11" fillId="0" borderId="6" xfId="2" applyNumberFormat="1" applyFont="1" applyBorder="1" applyAlignment="1">
      <alignment horizontal="left" wrapText="1"/>
    </xf>
    <xf numFmtId="49" fontId="11" fillId="0" borderId="7" xfId="2" applyNumberFormat="1" applyFont="1" applyBorder="1" applyAlignment="1">
      <alignment horizontal="left" wrapText="1"/>
    </xf>
    <xf numFmtId="14" fontId="12" fillId="0" borderId="2" xfId="0" applyNumberFormat="1" applyFont="1" applyBorder="1" applyAlignment="1">
      <alignment horizontal="left" wrapText="1"/>
    </xf>
    <xf numFmtId="14" fontId="12" fillId="0" borderId="3" xfId="0" applyNumberFormat="1" applyFont="1" applyBorder="1" applyAlignment="1">
      <alignment horizontal="left" wrapText="1"/>
    </xf>
    <xf numFmtId="165" fontId="12" fillId="0" borderId="2" xfId="0" applyNumberFormat="1" applyFont="1" applyFill="1" applyBorder="1" applyAlignment="1">
      <alignment horizontal="left" wrapText="1"/>
    </xf>
    <xf numFmtId="165" fontId="12" fillId="0" borderId="4" xfId="0" applyNumberFormat="1" applyFont="1" applyFill="1" applyBorder="1" applyAlignment="1">
      <alignment horizontal="left" wrapText="1"/>
    </xf>
    <xf numFmtId="165" fontId="12" fillId="0" borderId="3" xfId="0" applyNumberFormat="1" applyFont="1" applyFill="1" applyBorder="1" applyAlignment="1">
      <alignment horizontal="left" wrapText="1"/>
    </xf>
    <xf numFmtId="14" fontId="12" fillId="2" borderId="1" xfId="0" applyNumberFormat="1" applyFont="1" applyFill="1" applyBorder="1" applyAlignment="1">
      <alignment horizontal="left" wrapText="1"/>
    </xf>
    <xf numFmtId="14" fontId="12" fillId="2" borderId="4" xfId="0" applyNumberFormat="1" applyFont="1" applyFill="1" applyBorder="1" applyAlignment="1">
      <alignment horizontal="left" wrapText="1"/>
    </xf>
    <xf numFmtId="14" fontId="12" fillId="2" borderId="3" xfId="0" applyNumberFormat="1" applyFont="1" applyFill="1" applyBorder="1" applyAlignment="1">
      <alignment horizontal="left" wrapText="1"/>
    </xf>
    <xf numFmtId="0" fontId="11" fillId="0" borderId="4" xfId="0" applyFont="1" applyBorder="1" applyAlignment="1">
      <alignment wrapText="1"/>
    </xf>
    <xf numFmtId="165" fontId="12" fillId="2" borderId="1" xfId="0" applyNumberFormat="1" applyFont="1" applyFill="1" applyBorder="1" applyAlignment="1">
      <alignment horizontal="left" wrapText="1"/>
    </xf>
    <xf numFmtId="165" fontId="12" fillId="2" borderId="4" xfId="0" applyNumberFormat="1" applyFont="1" applyFill="1" applyBorder="1" applyAlignment="1">
      <alignment horizontal="left" wrapText="1"/>
    </xf>
    <xf numFmtId="165" fontId="12" fillId="2" borderId="3" xfId="0" applyNumberFormat="1" applyFont="1" applyFill="1" applyBorder="1" applyAlignment="1">
      <alignment horizontal="left" wrapText="1"/>
    </xf>
    <xf numFmtId="164" fontId="12" fillId="0" borderId="2" xfId="0" applyNumberFormat="1" applyFont="1" applyBorder="1" applyAlignment="1">
      <alignment horizontal="left" wrapText="1"/>
    </xf>
    <xf numFmtId="164" fontId="12" fillId="0" borderId="3" xfId="0" applyNumberFormat="1" applyFont="1" applyBorder="1" applyAlignment="1">
      <alignment horizontal="left" wrapText="1"/>
    </xf>
    <xf numFmtId="164" fontId="12" fillId="3" borderId="2" xfId="0" applyNumberFormat="1" applyFont="1" applyFill="1" applyBorder="1" applyAlignment="1">
      <alignment horizontal="left" wrapText="1"/>
    </xf>
    <xf numFmtId="164" fontId="12" fillId="3" borderId="3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 wrapText="1"/>
    </xf>
    <xf numFmtId="1" fontId="12" fillId="2" borderId="4" xfId="0" applyNumberFormat="1" applyFont="1" applyFill="1" applyBorder="1" applyAlignment="1">
      <alignment horizontal="center" wrapText="1"/>
    </xf>
    <xf numFmtId="1" fontId="12" fillId="2" borderId="3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left" wrapText="1"/>
    </xf>
    <xf numFmtId="164" fontId="12" fillId="2" borderId="4" xfId="0" applyNumberFormat="1" applyFont="1" applyFill="1" applyBorder="1" applyAlignment="1">
      <alignment horizontal="left" wrapText="1"/>
    </xf>
    <xf numFmtId="164" fontId="12" fillId="2" borderId="3" xfId="0" applyNumberFormat="1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left" wrapText="1"/>
    </xf>
    <xf numFmtId="164" fontId="11" fillId="2" borderId="4" xfId="0" applyNumberFormat="1" applyFont="1" applyFill="1" applyBorder="1" applyAlignment="1">
      <alignment horizontal="left" wrapText="1"/>
    </xf>
    <xf numFmtId="164" fontId="11" fillId="2" borderId="3" xfId="0" applyNumberFormat="1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88"/>
  <sheetViews>
    <sheetView tabSelected="1" topLeftCell="C1" zoomScale="70" zoomScaleNormal="70" workbookViewId="0">
      <selection activeCell="S6" sqref="S6"/>
    </sheetView>
  </sheetViews>
  <sheetFormatPr defaultRowHeight="14.25" x14ac:dyDescent="0.2"/>
  <cols>
    <col min="1" max="1" width="26.375" style="21" bestFit="1" customWidth="1"/>
    <col min="2" max="2" width="29.375" style="21" customWidth="1"/>
    <col min="3" max="3" width="29.75" style="21" customWidth="1"/>
    <col min="4" max="4" width="19.875" style="21" customWidth="1"/>
    <col min="5" max="5" width="13.875" style="21" bestFit="1" customWidth="1"/>
    <col min="6" max="6" width="12.5" style="21" bestFit="1" customWidth="1"/>
    <col min="7" max="7" width="11.75" style="22" bestFit="1" customWidth="1"/>
    <col min="8" max="8" width="7.75" style="29" bestFit="1" customWidth="1"/>
    <col min="9" max="9" width="12" style="29" customWidth="1"/>
    <col min="10" max="10" width="13.375" style="31" bestFit="1" customWidth="1"/>
    <col min="11" max="11" width="15.5" style="31" customWidth="1"/>
    <col min="12" max="12" width="39.375" style="21" bestFit="1" customWidth="1"/>
    <col min="13" max="13" width="11.75" style="23" bestFit="1" customWidth="1"/>
    <col min="14" max="14" width="10.375" style="23" customWidth="1"/>
    <col min="15" max="15" width="11.75" style="23" bestFit="1" customWidth="1"/>
    <col min="16" max="16" width="14.5" style="21" customWidth="1"/>
    <col min="17" max="114" width="9" style="145"/>
    <col min="115" max="16384" width="9" style="21"/>
  </cols>
  <sheetData>
    <row r="1" spans="1:114" s="7" customFormat="1" x14ac:dyDescent="0.2">
      <c r="A1" s="6"/>
      <c r="G1" s="6"/>
      <c r="H1" s="24"/>
      <c r="I1" s="24"/>
      <c r="J1" s="30"/>
      <c r="K1" s="30"/>
      <c r="M1" s="8"/>
      <c r="N1" s="8"/>
      <c r="O1" s="8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</row>
    <row r="2" spans="1:114" s="11" customFormat="1" ht="15.75" x14ac:dyDescent="0.25">
      <c r="A2" s="35"/>
      <c r="D2" s="9"/>
      <c r="G2" s="14"/>
      <c r="H2" s="25"/>
      <c r="I2" s="26"/>
      <c r="J2" s="13"/>
      <c r="K2" s="32"/>
      <c r="L2" s="12"/>
      <c r="M2" s="15"/>
      <c r="N2" s="15"/>
      <c r="O2" s="15"/>
      <c r="P2" s="9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</row>
    <row r="3" spans="1:114" s="11" customFormat="1" x14ac:dyDescent="0.2">
      <c r="B3" s="10"/>
      <c r="C3" s="16"/>
      <c r="D3" s="10"/>
      <c r="E3" s="16"/>
      <c r="F3" s="16"/>
      <c r="G3" s="18"/>
      <c r="H3" s="27"/>
      <c r="I3" s="28"/>
      <c r="J3" s="17"/>
      <c r="K3" s="33"/>
      <c r="L3" s="16"/>
      <c r="M3" s="19"/>
      <c r="N3" s="19"/>
      <c r="O3" s="19"/>
      <c r="P3" s="10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</row>
    <row r="4" spans="1:114" s="11" customFormat="1" x14ac:dyDescent="0.2">
      <c r="B4" s="10"/>
      <c r="C4" s="16"/>
      <c r="D4" s="10"/>
      <c r="E4" s="16"/>
      <c r="F4" s="16"/>
      <c r="G4" s="18"/>
      <c r="H4" s="27"/>
      <c r="I4" s="28"/>
      <c r="J4" s="17"/>
      <c r="K4" s="33"/>
      <c r="L4" s="16"/>
      <c r="M4" s="19"/>
      <c r="N4" s="19"/>
      <c r="O4" s="19"/>
      <c r="P4" s="10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</row>
    <row r="5" spans="1:114" s="26" customFormat="1" ht="60" x14ac:dyDescent="0.25">
      <c r="A5" s="138" t="s">
        <v>307</v>
      </c>
      <c r="B5" s="139" t="s">
        <v>293</v>
      </c>
      <c r="C5" s="139" t="s">
        <v>332</v>
      </c>
      <c r="D5" s="139" t="s">
        <v>300</v>
      </c>
      <c r="E5" s="139" t="s">
        <v>1</v>
      </c>
      <c r="F5" s="139" t="s">
        <v>2</v>
      </c>
      <c r="G5" s="143" t="s">
        <v>331</v>
      </c>
      <c r="H5" s="140" t="s">
        <v>41</v>
      </c>
      <c r="I5" s="139" t="s">
        <v>3</v>
      </c>
      <c r="J5" s="141" t="s">
        <v>0</v>
      </c>
      <c r="K5" s="142" t="s">
        <v>42</v>
      </c>
      <c r="L5" s="139" t="s">
        <v>38</v>
      </c>
      <c r="M5" s="144" t="s">
        <v>9</v>
      </c>
      <c r="N5" s="144" t="s">
        <v>301</v>
      </c>
      <c r="O5" s="144" t="s">
        <v>302</v>
      </c>
      <c r="P5" s="139" t="s">
        <v>294</v>
      </c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</row>
    <row r="6" spans="1:114" s="64" customFormat="1" ht="90.75" customHeight="1" x14ac:dyDescent="0.25">
      <c r="A6" s="148" t="s">
        <v>308</v>
      </c>
      <c r="B6" s="164" t="s">
        <v>16</v>
      </c>
      <c r="C6" s="40" t="s">
        <v>17</v>
      </c>
      <c r="D6" s="165" t="s">
        <v>304</v>
      </c>
      <c r="E6" s="166">
        <v>42461</v>
      </c>
      <c r="F6" s="166">
        <v>43555</v>
      </c>
      <c r="G6" s="167">
        <v>44286</v>
      </c>
      <c r="H6" s="168">
        <v>3</v>
      </c>
      <c r="I6" s="169">
        <v>2</v>
      </c>
      <c r="J6" s="170">
        <v>275000</v>
      </c>
      <c r="K6" s="170">
        <f>SUM(H6,I6)*J6</f>
        <v>1375000</v>
      </c>
      <c r="L6" s="163" t="s">
        <v>334</v>
      </c>
      <c r="M6" s="40"/>
      <c r="N6" s="40" t="s">
        <v>7</v>
      </c>
      <c r="O6" s="40" t="s">
        <v>7</v>
      </c>
      <c r="P6" s="165" t="s">
        <v>4</v>
      </c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</row>
    <row r="7" spans="1:114" s="62" customFormat="1" ht="15" x14ac:dyDescent="0.25">
      <c r="A7" s="93" t="s">
        <v>308</v>
      </c>
      <c r="B7" s="152" t="s">
        <v>57</v>
      </c>
      <c r="C7" s="112" t="s">
        <v>239</v>
      </c>
      <c r="D7" s="127" t="s">
        <v>273</v>
      </c>
      <c r="E7" s="88">
        <v>42705</v>
      </c>
      <c r="F7" s="88">
        <v>43434</v>
      </c>
      <c r="G7" s="87">
        <v>44165</v>
      </c>
      <c r="H7" s="86">
        <v>2</v>
      </c>
      <c r="I7" s="86">
        <v>2</v>
      </c>
      <c r="J7" s="89">
        <v>25000</v>
      </c>
      <c r="K7" s="89">
        <f>SUM(H7,I7)*J7</f>
        <v>100000</v>
      </c>
      <c r="L7" s="127" t="s">
        <v>127</v>
      </c>
      <c r="M7" s="90" t="s">
        <v>128</v>
      </c>
      <c r="N7" s="90" t="s">
        <v>5</v>
      </c>
      <c r="O7" s="90" t="s">
        <v>316</v>
      </c>
      <c r="P7" s="127" t="s">
        <v>4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</row>
    <row r="8" spans="1:114" s="34" customFormat="1" ht="30.75" customHeight="1" x14ac:dyDescent="0.25">
      <c r="A8" s="93"/>
      <c r="B8" s="171" t="s">
        <v>54</v>
      </c>
      <c r="C8" s="109" t="s">
        <v>69</v>
      </c>
      <c r="D8" s="173" t="s">
        <v>305</v>
      </c>
      <c r="E8" s="52">
        <v>42297</v>
      </c>
      <c r="F8" s="52">
        <v>43392</v>
      </c>
      <c r="G8" s="4">
        <v>44123</v>
      </c>
      <c r="H8" s="50">
        <v>3</v>
      </c>
      <c r="I8" s="50">
        <v>2</v>
      </c>
      <c r="J8" s="51">
        <v>19100</v>
      </c>
      <c r="K8" s="51">
        <f>SUM(H8,I8)*J8</f>
        <v>95500</v>
      </c>
      <c r="L8" s="1" t="s">
        <v>73</v>
      </c>
      <c r="M8" s="175" t="s">
        <v>72</v>
      </c>
      <c r="N8" s="132"/>
      <c r="O8" s="132"/>
      <c r="P8" s="173" t="s">
        <v>4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</row>
    <row r="9" spans="1:114" s="34" customFormat="1" ht="15" x14ac:dyDescent="0.25">
      <c r="A9" s="94" t="s">
        <v>308</v>
      </c>
      <c r="B9" s="172"/>
      <c r="C9" s="109" t="s">
        <v>70</v>
      </c>
      <c r="D9" s="174"/>
      <c r="E9" s="52">
        <v>42390</v>
      </c>
      <c r="F9" s="52">
        <v>43392</v>
      </c>
      <c r="G9" s="4">
        <v>44123</v>
      </c>
      <c r="H9" s="50">
        <v>3</v>
      </c>
      <c r="I9" s="50">
        <v>2</v>
      </c>
      <c r="J9" s="51">
        <v>7600</v>
      </c>
      <c r="K9" s="51">
        <f>SUM(H9,I9)*J9</f>
        <v>38000</v>
      </c>
      <c r="L9" s="1" t="s">
        <v>73</v>
      </c>
      <c r="M9" s="176"/>
      <c r="N9" s="133" t="s">
        <v>5</v>
      </c>
      <c r="O9" s="133" t="s">
        <v>316</v>
      </c>
      <c r="P9" s="17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</row>
    <row r="10" spans="1:114" s="62" customFormat="1" ht="30" x14ac:dyDescent="0.25">
      <c r="A10" s="94" t="s">
        <v>308</v>
      </c>
      <c r="B10" s="152" t="s">
        <v>55</v>
      </c>
      <c r="C10" s="112" t="s">
        <v>94</v>
      </c>
      <c r="D10" s="127" t="s">
        <v>306</v>
      </c>
      <c r="E10" s="88">
        <v>42650</v>
      </c>
      <c r="F10" s="88">
        <v>43744</v>
      </c>
      <c r="G10" s="87">
        <v>44475</v>
      </c>
      <c r="H10" s="86">
        <v>3</v>
      </c>
      <c r="I10" s="86">
        <v>2</v>
      </c>
      <c r="J10" s="89">
        <v>8000</v>
      </c>
      <c r="K10" s="89">
        <f>SUM(H10+I10)*J10</f>
        <v>40000</v>
      </c>
      <c r="L10" s="127" t="s">
        <v>105</v>
      </c>
      <c r="M10" s="90" t="s">
        <v>23</v>
      </c>
      <c r="N10" s="90" t="s">
        <v>316</v>
      </c>
      <c r="O10" s="90" t="s">
        <v>316</v>
      </c>
      <c r="P10" s="127" t="s">
        <v>4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</row>
    <row r="11" spans="1:114" s="62" customFormat="1" ht="30" x14ac:dyDescent="0.25">
      <c r="A11" s="92" t="s">
        <v>308</v>
      </c>
      <c r="B11" s="152" t="s">
        <v>58</v>
      </c>
      <c r="C11" s="1" t="s">
        <v>213</v>
      </c>
      <c r="D11" s="127" t="s">
        <v>273</v>
      </c>
      <c r="E11" s="88">
        <v>43395</v>
      </c>
      <c r="F11" s="88">
        <v>44125</v>
      </c>
      <c r="G11" s="87">
        <v>44855</v>
      </c>
      <c r="H11" s="86">
        <v>2</v>
      </c>
      <c r="I11" s="86">
        <v>2</v>
      </c>
      <c r="J11" s="89">
        <v>125000</v>
      </c>
      <c r="K11" s="89">
        <f t="shared" ref="K11:K16" si="0">SUM(H11,I11)*J11</f>
        <v>500000</v>
      </c>
      <c r="L11" s="127" t="s">
        <v>241</v>
      </c>
      <c r="M11" s="90" t="s">
        <v>238</v>
      </c>
      <c r="N11" s="90" t="s">
        <v>5</v>
      </c>
      <c r="O11" s="90" t="s">
        <v>316</v>
      </c>
      <c r="P11" s="127" t="s">
        <v>4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</row>
    <row r="12" spans="1:114" s="20" customFormat="1" ht="15" x14ac:dyDescent="0.25">
      <c r="A12" s="92" t="s">
        <v>308</v>
      </c>
      <c r="B12" s="152" t="s">
        <v>59</v>
      </c>
      <c r="C12" s="1" t="s">
        <v>135</v>
      </c>
      <c r="D12" s="98" t="s">
        <v>273</v>
      </c>
      <c r="E12" s="103">
        <v>43024</v>
      </c>
      <c r="F12" s="103">
        <v>43753</v>
      </c>
      <c r="G12" s="105">
        <v>44484</v>
      </c>
      <c r="H12" s="122">
        <v>2</v>
      </c>
      <c r="I12" s="122">
        <v>2</v>
      </c>
      <c r="J12" s="125">
        <v>200000</v>
      </c>
      <c r="K12" s="125">
        <f t="shared" si="0"/>
        <v>800000</v>
      </c>
      <c r="L12" s="98" t="s">
        <v>190</v>
      </c>
      <c r="M12" s="3" t="s">
        <v>191</v>
      </c>
      <c r="N12" s="3" t="s">
        <v>5</v>
      </c>
      <c r="O12" s="3" t="s">
        <v>316</v>
      </c>
      <c r="P12" s="98" t="s">
        <v>4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</row>
    <row r="13" spans="1:114" s="20" customFormat="1" ht="45" x14ac:dyDescent="0.25">
      <c r="A13" s="92" t="s">
        <v>308</v>
      </c>
      <c r="B13" s="152" t="s">
        <v>67</v>
      </c>
      <c r="C13" s="128" t="s">
        <v>33</v>
      </c>
      <c r="D13" s="98" t="s">
        <v>273</v>
      </c>
      <c r="E13" s="103">
        <v>42461</v>
      </c>
      <c r="F13" s="103">
        <v>43555</v>
      </c>
      <c r="G13" s="105">
        <v>44286</v>
      </c>
      <c r="H13" s="122">
        <v>3</v>
      </c>
      <c r="I13" s="122">
        <v>2</v>
      </c>
      <c r="J13" s="125">
        <v>6715</v>
      </c>
      <c r="K13" s="51">
        <f t="shared" si="0"/>
        <v>33575</v>
      </c>
      <c r="L13" s="98" t="s">
        <v>79</v>
      </c>
      <c r="M13" s="3" t="s">
        <v>80</v>
      </c>
      <c r="N13" s="3" t="s">
        <v>5</v>
      </c>
      <c r="O13" s="3" t="s">
        <v>316</v>
      </c>
      <c r="P13" s="98" t="s">
        <v>4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</row>
    <row r="14" spans="1:114" s="20" customFormat="1" ht="30" x14ac:dyDescent="0.25">
      <c r="A14" s="92" t="s">
        <v>308</v>
      </c>
      <c r="B14" s="152" t="s">
        <v>68</v>
      </c>
      <c r="C14" s="38" t="s">
        <v>82</v>
      </c>
      <c r="D14" s="65" t="s">
        <v>309</v>
      </c>
      <c r="E14" s="136">
        <v>42522</v>
      </c>
      <c r="F14" s="136">
        <v>43616</v>
      </c>
      <c r="G14" s="137">
        <v>44347</v>
      </c>
      <c r="H14" s="122">
        <v>3</v>
      </c>
      <c r="I14" s="122">
        <v>2</v>
      </c>
      <c r="J14" s="37">
        <v>5000</v>
      </c>
      <c r="K14" s="108">
        <f t="shared" si="0"/>
        <v>25000</v>
      </c>
      <c r="L14" s="59" t="s">
        <v>252</v>
      </c>
      <c r="M14" s="3" t="s">
        <v>250</v>
      </c>
      <c r="N14" s="3" t="s">
        <v>316</v>
      </c>
      <c r="O14" s="3" t="s">
        <v>316</v>
      </c>
      <c r="P14" s="65" t="s">
        <v>4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</row>
    <row r="15" spans="1:114" s="20" customFormat="1" ht="15" x14ac:dyDescent="0.25">
      <c r="A15" s="92" t="s">
        <v>308</v>
      </c>
      <c r="B15" s="152" t="s">
        <v>75</v>
      </c>
      <c r="C15" s="128" t="s">
        <v>95</v>
      </c>
      <c r="D15" s="100" t="s">
        <v>309</v>
      </c>
      <c r="E15" s="103">
        <v>42660</v>
      </c>
      <c r="F15" s="103">
        <v>43754</v>
      </c>
      <c r="G15" s="105">
        <v>44485</v>
      </c>
      <c r="H15" s="119">
        <v>3</v>
      </c>
      <c r="I15" s="119">
        <v>2</v>
      </c>
      <c r="J15" s="125">
        <v>8000</v>
      </c>
      <c r="K15" s="108">
        <f t="shared" si="0"/>
        <v>40000</v>
      </c>
      <c r="L15" s="98" t="s">
        <v>106</v>
      </c>
      <c r="M15" s="3" t="s">
        <v>107</v>
      </c>
      <c r="N15" s="3" t="s">
        <v>5</v>
      </c>
      <c r="O15" s="3" t="s">
        <v>316</v>
      </c>
      <c r="P15" s="100" t="s">
        <v>4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</row>
    <row r="16" spans="1:114" s="34" customFormat="1" ht="45" x14ac:dyDescent="0.25">
      <c r="A16" s="92" t="s">
        <v>308</v>
      </c>
      <c r="B16" s="152" t="s">
        <v>76</v>
      </c>
      <c r="C16" s="1" t="s">
        <v>137</v>
      </c>
      <c r="D16" s="111" t="s">
        <v>273</v>
      </c>
      <c r="E16" s="52">
        <v>42871</v>
      </c>
      <c r="F16" s="52">
        <v>43966</v>
      </c>
      <c r="G16" s="4">
        <v>44696</v>
      </c>
      <c r="H16" s="115">
        <v>3</v>
      </c>
      <c r="I16" s="115">
        <v>2</v>
      </c>
      <c r="J16" s="51">
        <v>400000</v>
      </c>
      <c r="K16" s="51">
        <f t="shared" si="0"/>
        <v>2000000</v>
      </c>
      <c r="L16" s="1" t="s">
        <v>14</v>
      </c>
      <c r="M16" s="2" t="s">
        <v>145</v>
      </c>
      <c r="N16" s="2" t="s">
        <v>5</v>
      </c>
      <c r="O16" s="2" t="s">
        <v>316</v>
      </c>
      <c r="P16" s="111" t="s">
        <v>4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</row>
    <row r="17" spans="1:114" s="20" customFormat="1" ht="30" x14ac:dyDescent="0.25">
      <c r="A17" s="92" t="s">
        <v>308</v>
      </c>
      <c r="B17" s="152" t="s">
        <v>93</v>
      </c>
      <c r="C17" s="5" t="s">
        <v>245</v>
      </c>
      <c r="D17" s="100" t="s">
        <v>212</v>
      </c>
      <c r="E17" s="103">
        <v>43367</v>
      </c>
      <c r="F17" s="103">
        <v>45192</v>
      </c>
      <c r="G17" s="105" t="s">
        <v>7</v>
      </c>
      <c r="H17" s="119">
        <v>5</v>
      </c>
      <c r="I17" s="119">
        <v>0</v>
      </c>
      <c r="J17" s="125">
        <v>240000</v>
      </c>
      <c r="K17" s="108">
        <f>J17*H17</f>
        <v>1200000</v>
      </c>
      <c r="L17" s="100" t="s">
        <v>234</v>
      </c>
      <c r="M17" s="3" t="s">
        <v>317</v>
      </c>
      <c r="N17" s="3" t="s">
        <v>316</v>
      </c>
      <c r="O17" s="3" t="s">
        <v>316</v>
      </c>
      <c r="P17" s="100" t="s">
        <v>4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</row>
    <row r="18" spans="1:114" s="44" customFormat="1" ht="30" x14ac:dyDescent="0.25">
      <c r="A18" s="92" t="s">
        <v>308</v>
      </c>
      <c r="B18" s="152" t="s">
        <v>100</v>
      </c>
      <c r="C18" s="128" t="s">
        <v>101</v>
      </c>
      <c r="D18" s="121" t="s">
        <v>310</v>
      </c>
      <c r="E18" s="43">
        <v>42745</v>
      </c>
      <c r="F18" s="43">
        <v>43474</v>
      </c>
      <c r="G18" s="39">
        <v>44205</v>
      </c>
      <c r="H18" s="41">
        <v>2</v>
      </c>
      <c r="I18" s="41">
        <v>2</v>
      </c>
      <c r="J18" s="42">
        <v>25000</v>
      </c>
      <c r="K18" s="130">
        <f>SUM(H18,I18)*J18</f>
        <v>100000</v>
      </c>
      <c r="L18" s="121" t="s">
        <v>176</v>
      </c>
      <c r="M18" s="36" t="s">
        <v>136</v>
      </c>
      <c r="N18" s="36" t="s">
        <v>316</v>
      </c>
      <c r="O18" s="36" t="s">
        <v>316</v>
      </c>
      <c r="P18" s="121" t="s">
        <v>4</v>
      </c>
    </row>
    <row r="19" spans="1:114" s="20" customFormat="1" ht="30" x14ac:dyDescent="0.25">
      <c r="A19" s="92" t="s">
        <v>308</v>
      </c>
      <c r="B19" s="152" t="s">
        <v>102</v>
      </c>
      <c r="C19" s="128" t="s">
        <v>218</v>
      </c>
      <c r="D19" s="100" t="s">
        <v>310</v>
      </c>
      <c r="E19" s="88">
        <v>42667</v>
      </c>
      <c r="F19" s="88">
        <v>43396</v>
      </c>
      <c r="G19" s="87">
        <v>44127</v>
      </c>
      <c r="H19" s="86">
        <v>2</v>
      </c>
      <c r="I19" s="86">
        <v>2</v>
      </c>
      <c r="J19" s="89">
        <v>12000</v>
      </c>
      <c r="K19" s="108">
        <f>SUM(H19,I19)*J19</f>
        <v>48000</v>
      </c>
      <c r="L19" s="113" t="s">
        <v>112</v>
      </c>
      <c r="M19" s="2" t="s">
        <v>113</v>
      </c>
      <c r="N19" s="2" t="s">
        <v>5</v>
      </c>
      <c r="O19" s="2" t="s">
        <v>316</v>
      </c>
      <c r="P19" s="100" t="s">
        <v>4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</row>
    <row r="20" spans="1:114" s="20" customFormat="1" ht="15" x14ac:dyDescent="0.25">
      <c r="A20" s="92" t="s">
        <v>308</v>
      </c>
      <c r="B20" s="152" t="s">
        <v>103</v>
      </c>
      <c r="C20" s="128" t="s">
        <v>104</v>
      </c>
      <c r="D20" s="100" t="s">
        <v>309</v>
      </c>
      <c r="E20" s="88">
        <v>42887</v>
      </c>
      <c r="F20" s="88">
        <v>43616</v>
      </c>
      <c r="G20" s="87">
        <v>44347</v>
      </c>
      <c r="H20" s="86">
        <v>2</v>
      </c>
      <c r="I20" s="86">
        <v>2</v>
      </c>
      <c r="J20" s="89">
        <v>13000</v>
      </c>
      <c r="K20" s="108">
        <f>SUM(H20,I20)*J20</f>
        <v>52000</v>
      </c>
      <c r="L20" s="113" t="s">
        <v>205</v>
      </c>
      <c r="M20" s="2" t="s">
        <v>206</v>
      </c>
      <c r="N20" s="2" t="s">
        <v>5</v>
      </c>
      <c r="O20" s="2" t="s">
        <v>316</v>
      </c>
      <c r="P20" s="100" t="s">
        <v>4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</row>
    <row r="21" spans="1:114" s="20" customFormat="1" ht="15" x14ac:dyDescent="0.25">
      <c r="A21" s="92" t="s">
        <v>308</v>
      </c>
      <c r="B21" s="152" t="s">
        <v>142</v>
      </c>
      <c r="C21" s="128" t="s">
        <v>143</v>
      </c>
      <c r="D21" s="100" t="s">
        <v>273</v>
      </c>
      <c r="E21" s="88">
        <v>43160</v>
      </c>
      <c r="F21" s="88">
        <v>43890</v>
      </c>
      <c r="G21" s="87">
        <v>44620</v>
      </c>
      <c r="H21" s="86">
        <v>2</v>
      </c>
      <c r="I21" s="86">
        <v>2</v>
      </c>
      <c r="J21" s="89">
        <v>150000</v>
      </c>
      <c r="K21" s="108">
        <f>SUM(H21,I21)*J21</f>
        <v>600000</v>
      </c>
      <c r="L21" s="113" t="s">
        <v>202</v>
      </c>
      <c r="M21" s="2" t="s">
        <v>199</v>
      </c>
      <c r="N21" s="2" t="s">
        <v>5</v>
      </c>
      <c r="O21" s="2" t="s">
        <v>316</v>
      </c>
      <c r="P21" s="100" t="s">
        <v>4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</row>
    <row r="22" spans="1:114" s="20" customFormat="1" ht="30.75" customHeight="1" x14ac:dyDescent="0.25">
      <c r="A22" s="93"/>
      <c r="B22" s="195" t="s">
        <v>160</v>
      </c>
      <c r="C22" s="173" t="s">
        <v>43</v>
      </c>
      <c r="D22" s="118"/>
      <c r="E22" s="192">
        <v>43101</v>
      </c>
      <c r="F22" s="192">
        <v>44196</v>
      </c>
      <c r="G22" s="199">
        <v>44926</v>
      </c>
      <c r="H22" s="188">
        <v>2</v>
      </c>
      <c r="I22" s="188">
        <v>2</v>
      </c>
      <c r="J22" s="190">
        <v>82980</v>
      </c>
      <c r="K22" s="179">
        <f>SUM(H20,I20)*J22</f>
        <v>331920</v>
      </c>
      <c r="L22" s="113" t="s">
        <v>194</v>
      </c>
      <c r="M22" s="2" t="s">
        <v>196</v>
      </c>
      <c r="N22" s="2" t="s">
        <v>5</v>
      </c>
      <c r="O22" s="2" t="s">
        <v>316</v>
      </c>
      <c r="P22" s="177" t="s">
        <v>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</row>
    <row r="23" spans="1:114" s="20" customFormat="1" ht="30" x14ac:dyDescent="0.25">
      <c r="A23" s="94" t="s">
        <v>308</v>
      </c>
      <c r="B23" s="195"/>
      <c r="C23" s="174"/>
      <c r="D23" s="100" t="s">
        <v>311</v>
      </c>
      <c r="E23" s="193"/>
      <c r="F23" s="193"/>
      <c r="G23" s="200"/>
      <c r="H23" s="189"/>
      <c r="I23" s="189"/>
      <c r="J23" s="191"/>
      <c r="K23" s="180"/>
      <c r="L23" s="113" t="s">
        <v>195</v>
      </c>
      <c r="M23" s="2" t="s">
        <v>7</v>
      </c>
      <c r="N23" s="2" t="s">
        <v>5</v>
      </c>
      <c r="O23" s="2" t="s">
        <v>316</v>
      </c>
      <c r="P23" s="178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</row>
    <row r="24" spans="1:114" s="20" customFormat="1" ht="15" x14ac:dyDescent="0.25">
      <c r="A24" s="92" t="s">
        <v>308</v>
      </c>
      <c r="B24" s="152" t="s">
        <v>163</v>
      </c>
      <c r="C24" s="128" t="s">
        <v>170</v>
      </c>
      <c r="D24" s="100" t="s">
        <v>309</v>
      </c>
      <c r="E24" s="88">
        <v>43191</v>
      </c>
      <c r="F24" s="88">
        <v>43921</v>
      </c>
      <c r="G24" s="87">
        <v>44651</v>
      </c>
      <c r="H24" s="86">
        <v>2</v>
      </c>
      <c r="I24" s="86">
        <v>2</v>
      </c>
      <c r="J24" s="89">
        <v>202762.66</v>
      </c>
      <c r="K24" s="108">
        <f>SUM(H24,I24)*J24</f>
        <v>811050.64</v>
      </c>
      <c r="L24" s="113" t="s">
        <v>197</v>
      </c>
      <c r="M24" s="2" t="s">
        <v>32</v>
      </c>
      <c r="N24" s="2" t="s">
        <v>316</v>
      </c>
      <c r="O24" s="2" t="s">
        <v>316</v>
      </c>
      <c r="P24" s="100" t="s">
        <v>4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1:114" s="34" customFormat="1" ht="45" x14ac:dyDescent="0.25">
      <c r="A25" s="94" t="s">
        <v>308</v>
      </c>
      <c r="B25" s="152" t="s">
        <v>198</v>
      </c>
      <c r="C25" s="1" t="s">
        <v>204</v>
      </c>
      <c r="D25" s="111" t="s">
        <v>273</v>
      </c>
      <c r="E25" s="52">
        <v>43374</v>
      </c>
      <c r="F25" s="52">
        <v>44469</v>
      </c>
      <c r="G25" s="4">
        <v>45199</v>
      </c>
      <c r="H25" s="50">
        <v>3</v>
      </c>
      <c r="I25" s="50">
        <v>2</v>
      </c>
      <c r="J25" s="51">
        <v>75000</v>
      </c>
      <c r="K25" s="108">
        <f>SUM(H25,I25)*J25</f>
        <v>375000</v>
      </c>
      <c r="L25" s="111" t="s">
        <v>236</v>
      </c>
      <c r="M25" s="2" t="s">
        <v>237</v>
      </c>
      <c r="N25" s="2" t="s">
        <v>316</v>
      </c>
      <c r="O25" s="2" t="s">
        <v>316</v>
      </c>
      <c r="P25" s="111" t="s">
        <v>4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</row>
    <row r="26" spans="1:114" s="34" customFormat="1" ht="30" customHeight="1" x14ac:dyDescent="0.25">
      <c r="A26" s="93"/>
      <c r="B26" s="171" t="s">
        <v>215</v>
      </c>
      <c r="C26" s="53" t="s">
        <v>216</v>
      </c>
      <c r="D26" s="109"/>
      <c r="E26" s="201">
        <v>43344</v>
      </c>
      <c r="F26" s="201">
        <v>43708</v>
      </c>
      <c r="G26" s="201">
        <v>44804</v>
      </c>
      <c r="H26" s="181">
        <v>1</v>
      </c>
      <c r="I26" s="181">
        <v>3</v>
      </c>
      <c r="J26" s="179">
        <v>12500</v>
      </c>
      <c r="K26" s="185">
        <f>SUM(H26,I26)*J26</f>
        <v>50000</v>
      </c>
      <c r="L26" s="111" t="s">
        <v>229</v>
      </c>
      <c r="M26" s="2" t="s">
        <v>232</v>
      </c>
      <c r="N26" s="2" t="s">
        <v>5</v>
      </c>
      <c r="O26" s="2" t="s">
        <v>316</v>
      </c>
      <c r="P26" s="228" t="s">
        <v>4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</row>
    <row r="27" spans="1:114" s="34" customFormat="1" ht="15" customHeight="1" x14ac:dyDescent="0.25">
      <c r="A27" s="95"/>
      <c r="B27" s="207"/>
      <c r="C27" s="54"/>
      <c r="D27" s="110"/>
      <c r="E27" s="202"/>
      <c r="F27" s="202"/>
      <c r="G27" s="202"/>
      <c r="H27" s="182"/>
      <c r="I27" s="182"/>
      <c r="J27" s="184"/>
      <c r="K27" s="186"/>
      <c r="L27" s="111" t="s">
        <v>230</v>
      </c>
      <c r="M27" s="2" t="s">
        <v>7</v>
      </c>
      <c r="N27" s="2" t="s">
        <v>5</v>
      </c>
      <c r="O27" s="2" t="s">
        <v>316</v>
      </c>
      <c r="P27" s="229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</row>
    <row r="28" spans="1:114" s="34" customFormat="1" ht="15" customHeight="1" x14ac:dyDescent="0.25">
      <c r="A28" s="94" t="s">
        <v>308</v>
      </c>
      <c r="B28" s="172"/>
      <c r="C28" s="55"/>
      <c r="D28" s="111" t="s">
        <v>312</v>
      </c>
      <c r="E28" s="203"/>
      <c r="F28" s="203"/>
      <c r="G28" s="203"/>
      <c r="H28" s="183"/>
      <c r="I28" s="183"/>
      <c r="J28" s="180"/>
      <c r="K28" s="187"/>
      <c r="L28" s="111" t="s">
        <v>231</v>
      </c>
      <c r="M28" s="2" t="s">
        <v>233</v>
      </c>
      <c r="N28" s="2" t="s">
        <v>5</v>
      </c>
      <c r="O28" s="2" t="s">
        <v>316</v>
      </c>
      <c r="P28" s="230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</row>
    <row r="29" spans="1:114" s="34" customFormat="1" ht="45" x14ac:dyDescent="0.25">
      <c r="A29" s="92" t="s">
        <v>308</v>
      </c>
      <c r="B29" s="152" t="s">
        <v>217</v>
      </c>
      <c r="C29" s="1" t="s">
        <v>333</v>
      </c>
      <c r="D29" s="111" t="s">
        <v>313</v>
      </c>
      <c r="E29" s="52">
        <v>43556</v>
      </c>
      <c r="F29" s="52">
        <v>44651</v>
      </c>
      <c r="G29" s="4">
        <v>45382</v>
      </c>
      <c r="H29" s="50">
        <v>3</v>
      </c>
      <c r="I29" s="50">
        <v>2</v>
      </c>
      <c r="J29" s="51">
        <v>30000</v>
      </c>
      <c r="K29" s="108">
        <f>SUM(H29,I29)*J29</f>
        <v>150000</v>
      </c>
      <c r="L29" s="111" t="s">
        <v>254</v>
      </c>
      <c r="M29" s="2" t="s">
        <v>48</v>
      </c>
      <c r="N29" s="2" t="s">
        <v>316</v>
      </c>
      <c r="O29" s="2" t="s">
        <v>316</v>
      </c>
      <c r="P29" s="111" t="s">
        <v>4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</row>
    <row r="30" spans="1:114" s="20" customFormat="1" ht="30" x14ac:dyDescent="0.25">
      <c r="A30" s="92" t="s">
        <v>308</v>
      </c>
      <c r="B30" s="152" t="s">
        <v>240</v>
      </c>
      <c r="C30" s="114" t="s">
        <v>200</v>
      </c>
      <c r="D30" s="100" t="s">
        <v>309</v>
      </c>
      <c r="E30" s="104">
        <v>43469</v>
      </c>
      <c r="F30" s="104">
        <v>44199</v>
      </c>
      <c r="G30" s="106">
        <v>44928</v>
      </c>
      <c r="H30" s="119">
        <v>2</v>
      </c>
      <c r="I30" s="119">
        <v>2</v>
      </c>
      <c r="J30" s="126">
        <v>22000</v>
      </c>
      <c r="K30" s="108">
        <f>SUM(H30,I30)*J30</f>
        <v>88000</v>
      </c>
      <c r="L30" s="100" t="s">
        <v>27</v>
      </c>
      <c r="M30" s="61" t="s">
        <v>251</v>
      </c>
      <c r="N30" s="61" t="s">
        <v>5</v>
      </c>
      <c r="O30" s="61" t="s">
        <v>316</v>
      </c>
      <c r="P30" s="100" t="s">
        <v>4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</row>
    <row r="31" spans="1:114" s="20" customFormat="1" ht="90" x14ac:dyDescent="0.25">
      <c r="A31" s="92" t="s">
        <v>308</v>
      </c>
      <c r="B31" s="152" t="s">
        <v>261</v>
      </c>
      <c r="C31" s="101" t="s">
        <v>287</v>
      </c>
      <c r="D31" s="76" t="s">
        <v>212</v>
      </c>
      <c r="E31" s="81">
        <v>43800</v>
      </c>
      <c r="F31" s="81">
        <v>44530</v>
      </c>
      <c r="G31" s="82">
        <v>45260</v>
      </c>
      <c r="H31" s="80">
        <v>2</v>
      </c>
      <c r="I31" s="80">
        <v>2</v>
      </c>
      <c r="J31" s="124">
        <v>37500</v>
      </c>
      <c r="K31" s="69">
        <f>SUM(H31,I31)*J31</f>
        <v>150000</v>
      </c>
      <c r="L31" s="76" t="s">
        <v>279</v>
      </c>
      <c r="M31" s="61" t="s">
        <v>281</v>
      </c>
      <c r="N31" s="61" t="s">
        <v>5</v>
      </c>
      <c r="O31" s="61" t="s">
        <v>316</v>
      </c>
      <c r="P31" s="76" t="s">
        <v>4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</row>
    <row r="32" spans="1:114" s="20" customFormat="1" ht="45" x14ac:dyDescent="0.25">
      <c r="A32" s="92" t="s">
        <v>308</v>
      </c>
      <c r="B32" s="152" t="s">
        <v>270</v>
      </c>
      <c r="C32" s="101" t="s">
        <v>124</v>
      </c>
      <c r="D32" s="76" t="s">
        <v>273</v>
      </c>
      <c r="E32" s="81">
        <v>43770</v>
      </c>
      <c r="F32" s="81">
        <v>44500</v>
      </c>
      <c r="G32" s="82">
        <v>45596</v>
      </c>
      <c r="H32" s="80">
        <v>2</v>
      </c>
      <c r="I32" s="80">
        <v>3</v>
      </c>
      <c r="J32" s="124">
        <v>50000</v>
      </c>
      <c r="K32" s="69">
        <f>SUM(H32,I32)*J32</f>
        <v>250000</v>
      </c>
      <c r="L32" s="76" t="s">
        <v>280</v>
      </c>
      <c r="M32" s="90" t="s">
        <v>98</v>
      </c>
      <c r="N32" s="90" t="s">
        <v>5</v>
      </c>
      <c r="O32" s="90" t="s">
        <v>316</v>
      </c>
      <c r="P32" s="76" t="s">
        <v>4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</row>
    <row r="33" spans="1:114" s="20" customFormat="1" ht="64.5" customHeight="1" x14ac:dyDescent="0.25">
      <c r="A33" s="92" t="s">
        <v>308</v>
      </c>
      <c r="B33" s="152" t="s">
        <v>271</v>
      </c>
      <c r="C33" s="101" t="s">
        <v>272</v>
      </c>
      <c r="D33" s="76" t="s">
        <v>305</v>
      </c>
      <c r="E33" s="81">
        <v>43787</v>
      </c>
      <c r="F33" s="81">
        <v>44882</v>
      </c>
      <c r="G33" s="82">
        <v>45613</v>
      </c>
      <c r="H33" s="80">
        <v>3</v>
      </c>
      <c r="I33" s="80">
        <v>2</v>
      </c>
      <c r="J33" s="124">
        <v>30000</v>
      </c>
      <c r="K33" s="69">
        <v>90000</v>
      </c>
      <c r="L33" s="76" t="s">
        <v>285</v>
      </c>
      <c r="M33" s="61" t="s">
        <v>286</v>
      </c>
      <c r="N33" s="61" t="s">
        <v>5</v>
      </c>
      <c r="O33" s="61" t="s">
        <v>316</v>
      </c>
      <c r="P33" s="76" t="s">
        <v>4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</row>
    <row r="34" spans="1:114" s="67" customFormat="1" ht="30" x14ac:dyDescent="0.25">
      <c r="A34" s="92" t="s">
        <v>308</v>
      </c>
      <c r="B34" s="152" t="s">
        <v>10</v>
      </c>
      <c r="C34" s="1" t="s">
        <v>19</v>
      </c>
      <c r="D34" s="1" t="s">
        <v>305</v>
      </c>
      <c r="E34" s="52">
        <v>43586</v>
      </c>
      <c r="F34" s="52" t="s">
        <v>290</v>
      </c>
      <c r="G34" s="4">
        <v>44681</v>
      </c>
      <c r="H34" s="50">
        <v>1</v>
      </c>
      <c r="I34" s="50">
        <v>2</v>
      </c>
      <c r="J34" s="51">
        <v>20276</v>
      </c>
      <c r="K34" s="51">
        <f>SUM(H34,I34)*J34</f>
        <v>60828</v>
      </c>
      <c r="L34" s="1" t="s">
        <v>74</v>
      </c>
      <c r="M34" s="2" t="s">
        <v>72</v>
      </c>
      <c r="N34" s="2" t="s">
        <v>5</v>
      </c>
      <c r="O34" s="2" t="s">
        <v>316</v>
      </c>
      <c r="P34" s="1" t="s">
        <v>8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</row>
    <row r="35" spans="1:114" s="62" customFormat="1" ht="30" x14ac:dyDescent="0.25">
      <c r="A35" s="92" t="s">
        <v>308</v>
      </c>
      <c r="B35" s="152" t="s">
        <v>12</v>
      </c>
      <c r="C35" s="127" t="s">
        <v>151</v>
      </c>
      <c r="D35" s="127" t="s">
        <v>309</v>
      </c>
      <c r="E35" s="88">
        <v>42865</v>
      </c>
      <c r="F35" s="88">
        <v>43594</v>
      </c>
      <c r="G35" s="87">
        <v>43960</v>
      </c>
      <c r="H35" s="86">
        <v>2</v>
      </c>
      <c r="I35" s="86">
        <v>1</v>
      </c>
      <c r="J35" s="89">
        <v>8000</v>
      </c>
      <c r="K35" s="89">
        <f>SUM(H35,I35)*J35</f>
        <v>24000</v>
      </c>
      <c r="L35" s="127" t="s">
        <v>109</v>
      </c>
      <c r="M35" s="90" t="s">
        <v>108</v>
      </c>
      <c r="N35" s="90" t="s">
        <v>5</v>
      </c>
      <c r="O35" s="90" t="s">
        <v>316</v>
      </c>
      <c r="P35" s="127" t="s">
        <v>8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</row>
    <row r="36" spans="1:114" s="62" customFormat="1" ht="30" x14ac:dyDescent="0.25">
      <c r="A36" s="92" t="s">
        <v>308</v>
      </c>
      <c r="B36" s="152" t="s">
        <v>11</v>
      </c>
      <c r="C36" s="127" t="s">
        <v>28</v>
      </c>
      <c r="D36" s="127" t="s">
        <v>304</v>
      </c>
      <c r="E36" s="88">
        <v>42355</v>
      </c>
      <c r="F36" s="88">
        <v>44181</v>
      </c>
      <c r="G36" s="87">
        <v>44181</v>
      </c>
      <c r="H36" s="86">
        <v>4</v>
      </c>
      <c r="I36" s="86">
        <v>1</v>
      </c>
      <c r="J36" s="89">
        <v>10000</v>
      </c>
      <c r="K36" s="89">
        <f>SUM(H36,I36)*J36</f>
        <v>50000</v>
      </c>
      <c r="L36" s="127" t="s">
        <v>86</v>
      </c>
      <c r="M36" s="90" t="s">
        <v>87</v>
      </c>
      <c r="N36" s="90" t="s">
        <v>5</v>
      </c>
      <c r="O36" s="90" t="s">
        <v>316</v>
      </c>
      <c r="P36" s="127" t="s">
        <v>8</v>
      </c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</row>
    <row r="37" spans="1:114" s="67" customFormat="1" ht="30" x14ac:dyDescent="0.25">
      <c r="A37" s="92" t="s">
        <v>308</v>
      </c>
      <c r="B37" s="152" t="s">
        <v>34</v>
      </c>
      <c r="C37" s="1" t="s">
        <v>35</v>
      </c>
      <c r="D37" s="1" t="s">
        <v>309</v>
      </c>
      <c r="E37" s="52">
        <v>43773</v>
      </c>
      <c r="F37" s="52">
        <v>44138</v>
      </c>
      <c r="G37" s="4" t="s">
        <v>7</v>
      </c>
      <c r="H37" s="50">
        <v>1</v>
      </c>
      <c r="I37" s="50">
        <v>0</v>
      </c>
      <c r="J37" s="51">
        <v>1730</v>
      </c>
      <c r="K37" s="51">
        <f>SUM(H37,I37)*J37</f>
        <v>1730</v>
      </c>
      <c r="L37" s="1" t="s">
        <v>36</v>
      </c>
      <c r="M37" s="2" t="s">
        <v>37</v>
      </c>
      <c r="N37" s="2" t="s">
        <v>316</v>
      </c>
      <c r="O37" s="2" t="s">
        <v>316</v>
      </c>
      <c r="P37" s="1" t="s">
        <v>335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</row>
    <row r="38" spans="1:114" s="62" customFormat="1" ht="30" x14ac:dyDescent="0.25">
      <c r="A38" s="92" t="s">
        <v>308</v>
      </c>
      <c r="B38" s="152" t="s">
        <v>45</v>
      </c>
      <c r="C38" s="128" t="s">
        <v>164</v>
      </c>
      <c r="D38" s="127" t="s">
        <v>314</v>
      </c>
      <c r="E38" s="88">
        <v>43831</v>
      </c>
      <c r="F38" s="88">
        <v>44196</v>
      </c>
      <c r="G38" s="88" t="s">
        <v>7</v>
      </c>
      <c r="H38" s="86">
        <v>1</v>
      </c>
      <c r="I38" s="86">
        <v>0</v>
      </c>
      <c r="J38" s="89">
        <v>3000</v>
      </c>
      <c r="K38" s="125">
        <f>SUM(H38:I38)*J38</f>
        <v>3000</v>
      </c>
      <c r="L38" s="127" t="s">
        <v>165</v>
      </c>
      <c r="M38" s="2" t="s">
        <v>228</v>
      </c>
      <c r="N38" s="2" t="s">
        <v>5</v>
      </c>
      <c r="O38" s="2" t="s">
        <v>316</v>
      </c>
      <c r="P38" s="127" t="s">
        <v>335</v>
      </c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</row>
    <row r="39" spans="1:114" s="68" customFormat="1" ht="30" x14ac:dyDescent="0.25">
      <c r="A39" s="148" t="s">
        <v>308</v>
      </c>
      <c r="B39" s="161" t="s">
        <v>47</v>
      </c>
      <c r="C39" s="128" t="s">
        <v>89</v>
      </c>
      <c r="D39" s="128" t="s">
        <v>312</v>
      </c>
      <c r="E39" s="43">
        <v>42726</v>
      </c>
      <c r="F39" s="43">
        <v>43090</v>
      </c>
      <c r="G39" s="39">
        <v>43820</v>
      </c>
      <c r="H39" s="41">
        <v>1</v>
      </c>
      <c r="I39" s="41">
        <v>2</v>
      </c>
      <c r="J39" s="42">
        <v>10000</v>
      </c>
      <c r="K39" s="42">
        <f t="shared" ref="K39:K44" si="1">SUM(H39,I39)*J39</f>
        <v>30000</v>
      </c>
      <c r="L39" s="128" t="s">
        <v>140</v>
      </c>
      <c r="M39" s="36" t="s">
        <v>141</v>
      </c>
      <c r="N39" s="36" t="s">
        <v>5</v>
      </c>
      <c r="O39" s="36" t="s">
        <v>316</v>
      </c>
      <c r="P39" s="128" t="s">
        <v>335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</row>
    <row r="40" spans="1:114" s="62" customFormat="1" ht="30" x14ac:dyDescent="0.25">
      <c r="A40" s="92" t="s">
        <v>308</v>
      </c>
      <c r="B40" s="152" t="s">
        <v>49</v>
      </c>
      <c r="C40" s="128" t="s">
        <v>78</v>
      </c>
      <c r="D40" s="127" t="s">
        <v>309</v>
      </c>
      <c r="E40" s="88">
        <v>42491</v>
      </c>
      <c r="F40" s="88">
        <v>43585</v>
      </c>
      <c r="G40" s="87">
        <v>44316</v>
      </c>
      <c r="H40" s="86">
        <v>3</v>
      </c>
      <c r="I40" s="86">
        <v>2</v>
      </c>
      <c r="J40" s="89">
        <v>4000</v>
      </c>
      <c r="K40" s="125">
        <f t="shared" si="1"/>
        <v>20000</v>
      </c>
      <c r="L40" s="127" t="s">
        <v>26</v>
      </c>
      <c r="M40" s="2" t="s">
        <v>318</v>
      </c>
      <c r="N40" s="2" t="s">
        <v>5</v>
      </c>
      <c r="O40" s="2" t="s">
        <v>316</v>
      </c>
      <c r="P40" s="127" t="s">
        <v>8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</row>
    <row r="41" spans="1:114" s="62" customFormat="1" ht="30" x14ac:dyDescent="0.25">
      <c r="A41" s="92" t="s">
        <v>308</v>
      </c>
      <c r="B41" s="152" t="s">
        <v>167</v>
      </c>
      <c r="C41" s="128" t="s">
        <v>30</v>
      </c>
      <c r="D41" s="127" t="s">
        <v>309</v>
      </c>
      <c r="E41" s="88">
        <v>42937</v>
      </c>
      <c r="F41" s="88">
        <v>43301</v>
      </c>
      <c r="G41" s="87">
        <v>44032</v>
      </c>
      <c r="H41" s="86">
        <v>1</v>
      </c>
      <c r="I41" s="86">
        <v>2</v>
      </c>
      <c r="J41" s="89">
        <v>2128</v>
      </c>
      <c r="K41" s="37">
        <f t="shared" si="1"/>
        <v>6384</v>
      </c>
      <c r="L41" s="127" t="s">
        <v>166</v>
      </c>
      <c r="M41" s="2" t="s">
        <v>7</v>
      </c>
      <c r="N41" s="2" t="s">
        <v>5</v>
      </c>
      <c r="O41" s="2" t="s">
        <v>316</v>
      </c>
      <c r="P41" s="127" t="s">
        <v>8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</row>
    <row r="42" spans="1:114" s="68" customFormat="1" ht="114.75" customHeight="1" x14ac:dyDescent="0.25">
      <c r="A42" s="148" t="s">
        <v>308</v>
      </c>
      <c r="B42" s="161" t="s">
        <v>167</v>
      </c>
      <c r="C42" s="128" t="s">
        <v>39</v>
      </c>
      <c r="D42" s="128" t="s">
        <v>314</v>
      </c>
      <c r="E42" s="43">
        <v>42826</v>
      </c>
      <c r="F42" s="43">
        <v>43555</v>
      </c>
      <c r="G42" s="39">
        <v>43921</v>
      </c>
      <c r="H42" s="41">
        <v>2</v>
      </c>
      <c r="I42" s="41">
        <v>1</v>
      </c>
      <c r="J42" s="42">
        <v>13125</v>
      </c>
      <c r="K42" s="42">
        <f t="shared" si="1"/>
        <v>39375</v>
      </c>
      <c r="L42" s="128" t="s">
        <v>40</v>
      </c>
      <c r="M42" s="36" t="s">
        <v>330</v>
      </c>
      <c r="N42" s="36" t="s">
        <v>316</v>
      </c>
      <c r="O42" s="36" t="s">
        <v>316</v>
      </c>
      <c r="P42" s="40" t="s">
        <v>335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</row>
    <row r="43" spans="1:114" s="77" customFormat="1" ht="71.25" customHeight="1" x14ac:dyDescent="0.25">
      <c r="A43" s="92" t="s">
        <v>308</v>
      </c>
      <c r="B43" s="152" t="s">
        <v>263</v>
      </c>
      <c r="C43" s="128" t="s">
        <v>52</v>
      </c>
      <c r="D43" s="128" t="s">
        <v>311</v>
      </c>
      <c r="E43" s="43">
        <v>43709</v>
      </c>
      <c r="F43" s="43">
        <v>44074</v>
      </c>
      <c r="G43" s="39">
        <v>44804</v>
      </c>
      <c r="H43" s="41">
        <v>1</v>
      </c>
      <c r="I43" s="41">
        <v>2</v>
      </c>
      <c r="J43" s="42">
        <v>5000</v>
      </c>
      <c r="K43" s="130">
        <f t="shared" si="1"/>
        <v>15000</v>
      </c>
      <c r="L43" s="128" t="s">
        <v>276</v>
      </c>
      <c r="M43" s="36" t="s">
        <v>24</v>
      </c>
      <c r="N43" s="36" t="s">
        <v>5</v>
      </c>
      <c r="O43" s="36" t="s">
        <v>316</v>
      </c>
      <c r="P43" s="128" t="s">
        <v>8</v>
      </c>
    </row>
    <row r="44" spans="1:114" s="68" customFormat="1" ht="30" x14ac:dyDescent="0.25">
      <c r="A44" s="92" t="s">
        <v>308</v>
      </c>
      <c r="B44" s="152" t="s">
        <v>275</v>
      </c>
      <c r="C44" s="1" t="s">
        <v>30</v>
      </c>
      <c r="D44" s="98" t="s">
        <v>309</v>
      </c>
      <c r="E44" s="103">
        <v>43797</v>
      </c>
      <c r="F44" s="103">
        <v>44162</v>
      </c>
      <c r="G44" s="105">
        <v>44892</v>
      </c>
      <c r="H44" s="122">
        <v>1</v>
      </c>
      <c r="I44" s="122">
        <v>2</v>
      </c>
      <c r="J44" s="125">
        <v>1126</v>
      </c>
      <c r="K44" s="125">
        <f t="shared" si="1"/>
        <v>3378</v>
      </c>
      <c r="L44" s="98" t="s">
        <v>31</v>
      </c>
      <c r="M44" s="3" t="s">
        <v>7</v>
      </c>
      <c r="N44" s="3" t="s">
        <v>5</v>
      </c>
      <c r="O44" s="3" t="s">
        <v>316</v>
      </c>
      <c r="P44" s="98" t="s">
        <v>8</v>
      </c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</row>
    <row r="45" spans="1:114" s="77" customFormat="1" ht="90" customHeight="1" x14ac:dyDescent="0.25">
      <c r="A45" s="97" t="s">
        <v>308</v>
      </c>
      <c r="B45" s="157" t="s">
        <v>274</v>
      </c>
      <c r="C45" s="38" t="s">
        <v>81</v>
      </c>
      <c r="D45" s="121" t="s">
        <v>309</v>
      </c>
      <c r="E45" s="72">
        <v>41852</v>
      </c>
      <c r="F45" s="72">
        <v>43311</v>
      </c>
      <c r="G45" s="39">
        <v>44042</v>
      </c>
      <c r="H45" s="135">
        <v>4</v>
      </c>
      <c r="I45" s="135">
        <v>2</v>
      </c>
      <c r="J45" s="131">
        <v>25000</v>
      </c>
      <c r="K45" s="42">
        <f>SUM(H45,I45)*J45</f>
        <v>150000</v>
      </c>
      <c r="L45" s="121" t="s">
        <v>20</v>
      </c>
      <c r="M45" s="133" t="s">
        <v>21</v>
      </c>
      <c r="N45" s="133" t="s">
        <v>316</v>
      </c>
      <c r="O45" s="133" t="s">
        <v>316</v>
      </c>
      <c r="P45" s="121" t="s">
        <v>303</v>
      </c>
    </row>
    <row r="46" spans="1:114" s="62" customFormat="1" ht="30" x14ac:dyDescent="0.25">
      <c r="A46" s="92" t="s">
        <v>308</v>
      </c>
      <c r="B46" s="155" t="s">
        <v>257</v>
      </c>
      <c r="C46" s="96" t="s">
        <v>258</v>
      </c>
      <c r="D46" s="113" t="s">
        <v>310</v>
      </c>
      <c r="E46" s="102">
        <v>43801</v>
      </c>
      <c r="F46" s="102">
        <v>44896</v>
      </c>
      <c r="G46" s="134" t="s">
        <v>7</v>
      </c>
      <c r="H46" s="107">
        <v>4</v>
      </c>
      <c r="I46" s="107">
        <v>0</v>
      </c>
      <c r="J46" s="129"/>
      <c r="K46" s="129"/>
      <c r="L46" s="113" t="s">
        <v>259</v>
      </c>
      <c r="M46" s="91" t="s">
        <v>7</v>
      </c>
      <c r="N46" s="91"/>
      <c r="O46" s="91"/>
      <c r="P46" s="113" t="s">
        <v>303</v>
      </c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</row>
    <row r="47" spans="1:114" s="62" customFormat="1" ht="30" x14ac:dyDescent="0.25">
      <c r="A47" s="92" t="s">
        <v>308</v>
      </c>
      <c r="B47" s="153" t="s">
        <v>209</v>
      </c>
      <c r="C47" s="127" t="s">
        <v>210</v>
      </c>
      <c r="D47" s="127" t="s">
        <v>310</v>
      </c>
      <c r="E47" s="88">
        <v>43344</v>
      </c>
      <c r="F47" s="88">
        <v>44074</v>
      </c>
      <c r="G47" s="87">
        <v>44804</v>
      </c>
      <c r="H47" s="86">
        <v>2</v>
      </c>
      <c r="I47" s="86">
        <v>2</v>
      </c>
      <c r="J47" s="89">
        <v>264000</v>
      </c>
      <c r="K47" s="89">
        <f>SUM(H47,I47)*J47</f>
        <v>1056000</v>
      </c>
      <c r="L47" s="127" t="s">
        <v>44</v>
      </c>
      <c r="M47" s="90" t="s">
        <v>211</v>
      </c>
      <c r="N47" s="90" t="s">
        <v>316</v>
      </c>
      <c r="O47" s="90" t="s">
        <v>316</v>
      </c>
      <c r="P47" s="127" t="s">
        <v>303</v>
      </c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</row>
    <row r="48" spans="1:114" s="62" customFormat="1" ht="30" x14ac:dyDescent="0.25">
      <c r="A48" s="92" t="s">
        <v>308</v>
      </c>
      <c r="B48" s="159" t="s">
        <v>171</v>
      </c>
      <c r="C48" s="127" t="s">
        <v>83</v>
      </c>
      <c r="D48" s="127" t="s">
        <v>310</v>
      </c>
      <c r="E48" s="88" t="s">
        <v>262</v>
      </c>
      <c r="F48" s="88">
        <v>43769</v>
      </c>
      <c r="G48" s="87">
        <v>44500</v>
      </c>
      <c r="H48" s="86">
        <v>1</v>
      </c>
      <c r="I48" s="86">
        <v>2</v>
      </c>
      <c r="J48" s="89">
        <v>30000</v>
      </c>
      <c r="K48" s="89">
        <f>SUM(H48,I48)*J48</f>
        <v>90000</v>
      </c>
      <c r="L48" s="127" t="s">
        <v>172</v>
      </c>
      <c r="M48" s="90" t="s">
        <v>173</v>
      </c>
      <c r="N48" s="90" t="s">
        <v>316</v>
      </c>
      <c r="O48" s="90" t="s">
        <v>316</v>
      </c>
      <c r="P48" s="127" t="s">
        <v>303</v>
      </c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</row>
    <row r="49" spans="1:114" s="62" customFormat="1" ht="30" x14ac:dyDescent="0.25">
      <c r="A49" s="94" t="s">
        <v>308</v>
      </c>
      <c r="B49" s="152" t="s">
        <v>189</v>
      </c>
      <c r="C49" s="128" t="s">
        <v>188</v>
      </c>
      <c r="D49" s="100" t="s">
        <v>212</v>
      </c>
      <c r="E49" s="88">
        <v>43466</v>
      </c>
      <c r="F49" s="88">
        <v>45291</v>
      </c>
      <c r="G49" s="87" t="s">
        <v>7</v>
      </c>
      <c r="H49" s="86">
        <v>5</v>
      </c>
      <c r="I49" s="86">
        <v>0</v>
      </c>
      <c r="J49" s="89">
        <v>85000</v>
      </c>
      <c r="K49" s="108">
        <f>SUM(H49,I49)*J49</f>
        <v>425000</v>
      </c>
      <c r="L49" s="113" t="s">
        <v>244</v>
      </c>
      <c r="M49" s="2" t="s">
        <v>22</v>
      </c>
      <c r="N49" s="2" t="s">
        <v>316</v>
      </c>
      <c r="O49" s="2" t="s">
        <v>316</v>
      </c>
      <c r="P49" s="100" t="s">
        <v>4</v>
      </c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</row>
    <row r="50" spans="1:114" s="62" customFormat="1" ht="89.25" customHeight="1" x14ac:dyDescent="0.25">
      <c r="A50" s="92" t="s">
        <v>308</v>
      </c>
      <c r="B50" s="153" t="s">
        <v>177</v>
      </c>
      <c r="C50" s="128" t="s">
        <v>18</v>
      </c>
      <c r="D50" s="128" t="s">
        <v>310</v>
      </c>
      <c r="E50" s="43">
        <v>43739</v>
      </c>
      <c r="F50" s="43">
        <v>44650</v>
      </c>
      <c r="G50" s="87" t="s">
        <v>7</v>
      </c>
      <c r="H50" s="41">
        <v>2</v>
      </c>
      <c r="I50" s="41">
        <v>0</v>
      </c>
      <c r="J50" s="42">
        <v>300000</v>
      </c>
      <c r="K50" s="42">
        <f>SUM(H50,I50)*J50</f>
        <v>600000</v>
      </c>
      <c r="L50" s="128" t="s">
        <v>60</v>
      </c>
      <c r="M50" s="2" t="s">
        <v>61</v>
      </c>
      <c r="N50" s="2" t="s">
        <v>5</v>
      </c>
      <c r="O50" s="2" t="s">
        <v>316</v>
      </c>
      <c r="P50" s="128" t="s">
        <v>303</v>
      </c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</row>
    <row r="51" spans="1:114" s="62" customFormat="1" ht="30" x14ac:dyDescent="0.25">
      <c r="A51" s="92" t="s">
        <v>308</v>
      </c>
      <c r="B51" s="160" t="s">
        <v>264</v>
      </c>
      <c r="C51" s="127" t="s">
        <v>265</v>
      </c>
      <c r="D51" s="127" t="s">
        <v>212</v>
      </c>
      <c r="E51" s="88">
        <v>43572</v>
      </c>
      <c r="F51" s="88">
        <v>44667</v>
      </c>
      <c r="G51" s="87" t="s">
        <v>7</v>
      </c>
      <c r="H51" s="86">
        <v>3</v>
      </c>
      <c r="I51" s="86">
        <v>0</v>
      </c>
      <c r="J51" s="89">
        <v>144752.32000000001</v>
      </c>
      <c r="K51" s="89">
        <v>144752.32000000001</v>
      </c>
      <c r="L51" s="127" t="s">
        <v>266</v>
      </c>
      <c r="M51" s="2" t="s">
        <v>267</v>
      </c>
      <c r="N51" s="2" t="s">
        <v>316</v>
      </c>
      <c r="O51" s="2" t="s">
        <v>316</v>
      </c>
      <c r="P51" s="127" t="s">
        <v>303</v>
      </c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</row>
    <row r="52" spans="1:114" s="62" customFormat="1" ht="30" x14ac:dyDescent="0.25">
      <c r="A52" s="92" t="s">
        <v>308</v>
      </c>
      <c r="B52" s="153" t="s">
        <v>284</v>
      </c>
      <c r="C52" s="127" t="s">
        <v>126</v>
      </c>
      <c r="D52" s="127" t="s">
        <v>309</v>
      </c>
      <c r="E52" s="88">
        <v>42887</v>
      </c>
      <c r="F52" s="88">
        <v>43982</v>
      </c>
      <c r="G52" s="87">
        <v>44712</v>
      </c>
      <c r="H52" s="86">
        <v>3</v>
      </c>
      <c r="I52" s="86">
        <v>2</v>
      </c>
      <c r="J52" s="89">
        <v>300000</v>
      </c>
      <c r="K52" s="89">
        <f>SUM(H52,I52)*J52</f>
        <v>1500000</v>
      </c>
      <c r="L52" s="127" t="s">
        <v>150</v>
      </c>
      <c r="M52" s="90" t="s">
        <v>157</v>
      </c>
      <c r="N52" s="2" t="s">
        <v>316</v>
      </c>
      <c r="O52" s="2" t="s">
        <v>316</v>
      </c>
      <c r="P52" s="127" t="s">
        <v>4</v>
      </c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</row>
    <row r="53" spans="1:114" s="70" customFormat="1" ht="30" x14ac:dyDescent="0.25">
      <c r="A53" s="93" t="s">
        <v>308</v>
      </c>
      <c r="B53" s="153" t="s">
        <v>268</v>
      </c>
      <c r="C53" s="100" t="s">
        <v>125</v>
      </c>
      <c r="D53" s="99" t="s">
        <v>310</v>
      </c>
      <c r="E53" s="104">
        <v>42887</v>
      </c>
      <c r="F53" s="104">
        <v>43982</v>
      </c>
      <c r="G53" s="106">
        <v>44347</v>
      </c>
      <c r="H53" s="119">
        <v>3</v>
      </c>
      <c r="I53" s="117">
        <v>1</v>
      </c>
      <c r="J53" s="126">
        <v>100000</v>
      </c>
      <c r="K53" s="124">
        <f>SUM(H53,I53)*J53</f>
        <v>400000</v>
      </c>
      <c r="L53" s="100" t="s">
        <v>6</v>
      </c>
      <c r="M53" s="46" t="s">
        <v>319</v>
      </c>
      <c r="N53" s="46" t="s">
        <v>5</v>
      </c>
      <c r="O53" s="46" t="s">
        <v>316</v>
      </c>
      <c r="P53" s="100" t="s">
        <v>4</v>
      </c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</row>
    <row r="54" spans="1:114" s="70" customFormat="1" ht="30" customHeight="1" x14ac:dyDescent="0.25">
      <c r="A54" s="93"/>
      <c r="B54" s="196" t="s">
        <v>129</v>
      </c>
      <c r="C54" s="58" t="s">
        <v>130</v>
      </c>
      <c r="D54" s="118"/>
      <c r="E54" s="208">
        <v>42887</v>
      </c>
      <c r="F54" s="204">
        <v>43982</v>
      </c>
      <c r="G54" s="204">
        <v>45077</v>
      </c>
      <c r="H54" s="215">
        <v>3</v>
      </c>
      <c r="I54" s="218">
        <v>3</v>
      </c>
      <c r="J54" s="221">
        <v>60000</v>
      </c>
      <c r="K54" s="224">
        <f>SUM(H54,I54)*J54</f>
        <v>360000</v>
      </c>
      <c r="L54" s="98" t="s">
        <v>148</v>
      </c>
      <c r="M54" s="46" t="s">
        <v>320</v>
      </c>
      <c r="N54" s="46" t="s">
        <v>5</v>
      </c>
      <c r="O54" s="46" t="s">
        <v>316</v>
      </c>
      <c r="P54" s="177" t="s">
        <v>4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</row>
    <row r="55" spans="1:114" s="70" customFormat="1" ht="60" customHeight="1" x14ac:dyDescent="0.25">
      <c r="A55" s="95"/>
      <c r="B55" s="197"/>
      <c r="C55" s="59"/>
      <c r="D55" s="99"/>
      <c r="E55" s="209"/>
      <c r="F55" s="205"/>
      <c r="G55" s="205"/>
      <c r="H55" s="216"/>
      <c r="I55" s="219"/>
      <c r="J55" s="222"/>
      <c r="K55" s="225"/>
      <c r="L55" s="100" t="s">
        <v>146</v>
      </c>
      <c r="M55" s="46" t="s">
        <v>321</v>
      </c>
      <c r="N55" s="46" t="s">
        <v>5</v>
      </c>
      <c r="O55" s="46" t="s">
        <v>316</v>
      </c>
      <c r="P55" s="227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</row>
    <row r="56" spans="1:114" s="70" customFormat="1" ht="15" customHeight="1" x14ac:dyDescent="0.25">
      <c r="A56" s="94" t="s">
        <v>308</v>
      </c>
      <c r="B56" s="198"/>
      <c r="C56" s="60"/>
      <c r="D56" s="100" t="s">
        <v>304</v>
      </c>
      <c r="E56" s="210"/>
      <c r="F56" s="206"/>
      <c r="G56" s="206"/>
      <c r="H56" s="217"/>
      <c r="I56" s="220"/>
      <c r="J56" s="223"/>
      <c r="K56" s="226"/>
      <c r="L56" s="100" t="s">
        <v>147</v>
      </c>
      <c r="M56" s="46" t="s">
        <v>149</v>
      </c>
      <c r="N56" s="46" t="s">
        <v>5</v>
      </c>
      <c r="O56" s="46" t="s">
        <v>316</v>
      </c>
      <c r="P56" s="178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</row>
    <row r="57" spans="1:114" s="70" customFormat="1" ht="30" x14ac:dyDescent="0.25">
      <c r="A57" s="94" t="s">
        <v>308</v>
      </c>
      <c r="B57" s="154" t="s">
        <v>282</v>
      </c>
      <c r="C57" s="60" t="s">
        <v>283</v>
      </c>
      <c r="D57" s="100" t="s">
        <v>309</v>
      </c>
      <c r="E57" s="104">
        <v>42887</v>
      </c>
      <c r="F57" s="106">
        <v>45291</v>
      </c>
      <c r="G57" s="106" t="s">
        <v>7</v>
      </c>
      <c r="H57" s="119">
        <v>6</v>
      </c>
      <c r="I57" s="117">
        <v>0</v>
      </c>
      <c r="J57" s="126">
        <v>18000</v>
      </c>
      <c r="K57" s="124">
        <f>SUM(H57,I57)*J57</f>
        <v>108000</v>
      </c>
      <c r="L57" s="100" t="s">
        <v>148</v>
      </c>
      <c r="M57" s="46" t="s">
        <v>320</v>
      </c>
      <c r="N57" s="46" t="s">
        <v>5</v>
      </c>
      <c r="O57" s="46" t="s">
        <v>316</v>
      </c>
      <c r="P57" s="99" t="s">
        <v>303</v>
      </c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</row>
    <row r="58" spans="1:114" s="70" customFormat="1" ht="30" x14ac:dyDescent="0.25">
      <c r="A58" s="92" t="s">
        <v>308</v>
      </c>
      <c r="B58" s="152" t="s">
        <v>178</v>
      </c>
      <c r="C58" s="98" t="s">
        <v>179</v>
      </c>
      <c r="D58" s="65" t="s">
        <v>310</v>
      </c>
      <c r="E58" s="103">
        <v>42997</v>
      </c>
      <c r="F58" s="103">
        <v>44092</v>
      </c>
      <c r="G58" s="105">
        <v>44457</v>
      </c>
      <c r="H58" s="122">
        <v>3</v>
      </c>
      <c r="I58" s="116">
        <v>1</v>
      </c>
      <c r="J58" s="125">
        <v>50000</v>
      </c>
      <c r="K58" s="124">
        <f>SUM(H58,I58)*J58</f>
        <v>200000</v>
      </c>
      <c r="L58" s="98" t="s">
        <v>180</v>
      </c>
      <c r="M58" s="46" t="s">
        <v>322</v>
      </c>
      <c r="N58" s="46" t="s">
        <v>5</v>
      </c>
      <c r="O58" s="46" t="s">
        <v>316</v>
      </c>
      <c r="P58" s="58" t="s">
        <v>4</v>
      </c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</row>
    <row r="59" spans="1:114" s="70" customFormat="1" ht="30" x14ac:dyDescent="0.25">
      <c r="A59" s="92" t="s">
        <v>308</v>
      </c>
      <c r="B59" s="152" t="s">
        <v>158</v>
      </c>
      <c r="C59" s="100" t="s">
        <v>159</v>
      </c>
      <c r="D59" s="60" t="s">
        <v>310</v>
      </c>
      <c r="E59" s="104">
        <v>43157</v>
      </c>
      <c r="F59" s="104">
        <v>44252</v>
      </c>
      <c r="G59" s="106">
        <v>44982</v>
      </c>
      <c r="H59" s="119">
        <v>3</v>
      </c>
      <c r="I59" s="117">
        <v>2</v>
      </c>
      <c r="J59" s="126">
        <v>49000</v>
      </c>
      <c r="K59" s="131">
        <f>SUM(H59,I59)*J59</f>
        <v>245000</v>
      </c>
      <c r="L59" s="100" t="s">
        <v>203</v>
      </c>
      <c r="M59" s="46" t="s">
        <v>323</v>
      </c>
      <c r="N59" s="46" t="s">
        <v>5</v>
      </c>
      <c r="O59" s="46" t="s">
        <v>316</v>
      </c>
      <c r="P59" s="58" t="s">
        <v>4</v>
      </c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</row>
    <row r="60" spans="1:114" s="44" customFormat="1" ht="18" customHeight="1" x14ac:dyDescent="0.25">
      <c r="A60" s="92" t="s">
        <v>308</v>
      </c>
      <c r="B60" s="152" t="s">
        <v>162</v>
      </c>
      <c r="C60" s="128" t="s">
        <v>242</v>
      </c>
      <c r="D60" s="45" t="s">
        <v>309</v>
      </c>
      <c r="E60" s="43">
        <v>43070</v>
      </c>
      <c r="F60" s="43">
        <v>43799</v>
      </c>
      <c r="G60" s="39">
        <v>44530</v>
      </c>
      <c r="H60" s="41">
        <v>2</v>
      </c>
      <c r="I60" s="41">
        <v>2</v>
      </c>
      <c r="J60" s="42">
        <v>3000</v>
      </c>
      <c r="K60" s="42">
        <f>SUM(H60,I60)*J60</f>
        <v>12000</v>
      </c>
      <c r="L60" s="121" t="s">
        <v>256</v>
      </c>
      <c r="M60" s="36" t="s">
        <v>25</v>
      </c>
      <c r="N60" s="46" t="s">
        <v>5</v>
      </c>
      <c r="O60" s="46" t="s">
        <v>316</v>
      </c>
      <c r="P60" s="66" t="s">
        <v>4</v>
      </c>
    </row>
    <row r="61" spans="1:114" s="70" customFormat="1" ht="30" x14ac:dyDescent="0.25">
      <c r="A61" s="92" t="s">
        <v>308</v>
      </c>
      <c r="B61" s="152" t="s">
        <v>152</v>
      </c>
      <c r="C61" s="100" t="s">
        <v>153</v>
      </c>
      <c r="D61" s="100" t="s">
        <v>310</v>
      </c>
      <c r="E61" s="104">
        <v>42585</v>
      </c>
      <c r="F61" s="104">
        <v>43679</v>
      </c>
      <c r="G61" s="106"/>
      <c r="H61" s="119">
        <v>4</v>
      </c>
      <c r="I61" s="117">
        <v>0</v>
      </c>
      <c r="J61" s="126">
        <v>108000</v>
      </c>
      <c r="K61" s="124"/>
      <c r="L61" s="100" t="s">
        <v>154</v>
      </c>
      <c r="M61" s="46" t="s">
        <v>155</v>
      </c>
      <c r="N61" s="46" t="s">
        <v>5</v>
      </c>
      <c r="O61" s="46" t="s">
        <v>316</v>
      </c>
      <c r="P61" s="100" t="s">
        <v>303</v>
      </c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</row>
    <row r="62" spans="1:114" s="34" customFormat="1" ht="30" x14ac:dyDescent="0.25">
      <c r="A62" s="92" t="s">
        <v>308</v>
      </c>
      <c r="B62" s="152" t="s">
        <v>161</v>
      </c>
      <c r="C62" s="1" t="s">
        <v>156</v>
      </c>
      <c r="D62" s="1" t="s">
        <v>310</v>
      </c>
      <c r="E62" s="52">
        <v>43040</v>
      </c>
      <c r="F62" s="52">
        <v>43769</v>
      </c>
      <c r="G62" s="4">
        <v>44500</v>
      </c>
      <c r="H62" s="50">
        <v>2</v>
      </c>
      <c r="I62" s="50">
        <v>2</v>
      </c>
      <c r="J62" s="51">
        <v>40000</v>
      </c>
      <c r="K62" s="42">
        <f>SUM(H62,I62)*J62</f>
        <v>160000</v>
      </c>
      <c r="L62" s="1" t="s">
        <v>185</v>
      </c>
      <c r="M62" s="2" t="s">
        <v>187</v>
      </c>
      <c r="N62" s="46" t="s">
        <v>5</v>
      </c>
      <c r="O62" s="46" t="s">
        <v>316</v>
      </c>
      <c r="P62" s="1" t="s">
        <v>303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</row>
    <row r="63" spans="1:114" s="20" customFormat="1" ht="30" x14ac:dyDescent="0.25">
      <c r="A63" s="92" t="s">
        <v>308</v>
      </c>
      <c r="B63" s="152" t="s">
        <v>183</v>
      </c>
      <c r="C63" s="113" t="s">
        <v>184</v>
      </c>
      <c r="D63" s="100" t="s">
        <v>310</v>
      </c>
      <c r="E63" s="102">
        <v>43193</v>
      </c>
      <c r="F63" s="102">
        <v>44288</v>
      </c>
      <c r="G63" s="134">
        <v>45018</v>
      </c>
      <c r="H63" s="107">
        <v>3</v>
      </c>
      <c r="I63" s="107">
        <v>2</v>
      </c>
      <c r="J63" s="129">
        <v>10000</v>
      </c>
      <c r="K63" s="42">
        <f>SUM(H63,I63)*J63</f>
        <v>50000</v>
      </c>
      <c r="L63" s="113" t="s">
        <v>291</v>
      </c>
      <c r="M63" s="48" t="s">
        <v>292</v>
      </c>
      <c r="N63" s="46" t="s">
        <v>5</v>
      </c>
      <c r="O63" s="46" t="s">
        <v>316</v>
      </c>
      <c r="P63" s="100" t="s">
        <v>4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</row>
    <row r="64" spans="1:114" s="20" customFormat="1" ht="30" customHeight="1" x14ac:dyDescent="0.25">
      <c r="A64" s="93"/>
      <c r="B64" s="194" t="s">
        <v>201</v>
      </c>
      <c r="C64" s="56" t="s">
        <v>221</v>
      </c>
      <c r="D64" s="118"/>
      <c r="E64" s="192">
        <v>43313</v>
      </c>
      <c r="F64" s="192">
        <v>44408</v>
      </c>
      <c r="G64" s="192">
        <v>44773</v>
      </c>
      <c r="H64" s="188">
        <v>3</v>
      </c>
      <c r="I64" s="188">
        <v>1</v>
      </c>
      <c r="J64" s="211">
        <v>40000</v>
      </c>
      <c r="K64" s="213">
        <f>SUM(H64,I64)*J64</f>
        <v>160000</v>
      </c>
      <c r="L64" s="113" t="s">
        <v>223</v>
      </c>
      <c r="M64" s="48" t="s">
        <v>224</v>
      </c>
      <c r="N64" s="46" t="s">
        <v>5</v>
      </c>
      <c r="O64" s="46" t="s">
        <v>316</v>
      </c>
      <c r="P64" s="177" t="s">
        <v>4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</row>
    <row r="65" spans="1:114" s="20" customFormat="1" ht="30" customHeight="1" x14ac:dyDescent="0.25">
      <c r="A65" s="94" t="s">
        <v>308</v>
      </c>
      <c r="B65" s="194"/>
      <c r="C65" s="57"/>
      <c r="D65" s="100" t="s">
        <v>310</v>
      </c>
      <c r="E65" s="193"/>
      <c r="F65" s="193"/>
      <c r="G65" s="193"/>
      <c r="H65" s="189"/>
      <c r="I65" s="189"/>
      <c r="J65" s="212"/>
      <c r="K65" s="214"/>
      <c r="L65" s="113" t="s">
        <v>222</v>
      </c>
      <c r="M65" s="48" t="s">
        <v>225</v>
      </c>
      <c r="N65" s="46" t="s">
        <v>5</v>
      </c>
      <c r="O65" s="46" t="s">
        <v>316</v>
      </c>
      <c r="P65" s="178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</row>
    <row r="66" spans="1:114" s="20" customFormat="1" ht="30" x14ac:dyDescent="0.25">
      <c r="A66" s="92" t="s">
        <v>308</v>
      </c>
      <c r="B66" s="152" t="s">
        <v>246</v>
      </c>
      <c r="C66" s="114" t="s">
        <v>247</v>
      </c>
      <c r="D66" s="100" t="s">
        <v>309</v>
      </c>
      <c r="E66" s="104">
        <v>43332</v>
      </c>
      <c r="F66" s="104">
        <v>44427</v>
      </c>
      <c r="G66" s="106">
        <v>44792</v>
      </c>
      <c r="H66" s="119">
        <v>3</v>
      </c>
      <c r="I66" s="119">
        <v>1</v>
      </c>
      <c r="J66" s="126"/>
      <c r="K66" s="108"/>
      <c r="L66" s="100" t="s">
        <v>6</v>
      </c>
      <c r="M66" s="46" t="s">
        <v>319</v>
      </c>
      <c r="N66" s="46" t="s">
        <v>5</v>
      </c>
      <c r="O66" s="46" t="s">
        <v>316</v>
      </c>
      <c r="P66" s="100" t="s">
        <v>4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</row>
    <row r="67" spans="1:114" s="62" customFormat="1" ht="65.25" customHeight="1" x14ac:dyDescent="0.25">
      <c r="A67" s="92" t="s">
        <v>308</v>
      </c>
      <c r="B67" s="152" t="s">
        <v>84</v>
      </c>
      <c r="C67" s="113" t="s">
        <v>71</v>
      </c>
      <c r="D67" s="113" t="s">
        <v>309</v>
      </c>
      <c r="E67" s="102">
        <v>42522</v>
      </c>
      <c r="F67" s="102">
        <v>43616</v>
      </c>
      <c r="G67" s="134">
        <v>44347</v>
      </c>
      <c r="H67" s="107">
        <v>3</v>
      </c>
      <c r="I67" s="107">
        <v>2</v>
      </c>
      <c r="J67" s="129">
        <v>18000</v>
      </c>
      <c r="K67" s="89">
        <f>SUM(H67,I67)*J67</f>
        <v>90000</v>
      </c>
      <c r="L67" s="113" t="s">
        <v>214</v>
      </c>
      <c r="M67" s="91" t="s">
        <v>325</v>
      </c>
      <c r="N67" s="46" t="s">
        <v>5</v>
      </c>
      <c r="O67" s="46" t="s">
        <v>316</v>
      </c>
      <c r="P67" s="113" t="s">
        <v>4</v>
      </c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</row>
    <row r="68" spans="1:114" s="62" customFormat="1" ht="30" x14ac:dyDescent="0.25">
      <c r="A68" s="92" t="s">
        <v>308</v>
      </c>
      <c r="B68" s="152" t="s">
        <v>114</v>
      </c>
      <c r="C68" s="113" t="s">
        <v>46</v>
      </c>
      <c r="D68" s="113" t="s">
        <v>313</v>
      </c>
      <c r="E68" s="102">
        <v>42917</v>
      </c>
      <c r="F68" s="102">
        <v>44012</v>
      </c>
      <c r="G68" s="134">
        <v>44742</v>
      </c>
      <c r="H68" s="107">
        <v>3</v>
      </c>
      <c r="I68" s="107">
        <v>2</v>
      </c>
      <c r="J68" s="129">
        <v>7000</v>
      </c>
      <c r="K68" s="129">
        <f>SUM(H68,I68)*J68</f>
        <v>35000</v>
      </c>
      <c r="L68" s="113" t="s">
        <v>138</v>
      </c>
      <c r="M68" s="91" t="s">
        <v>139</v>
      </c>
      <c r="N68" s="46" t="s">
        <v>5</v>
      </c>
      <c r="O68" s="46" t="s">
        <v>316</v>
      </c>
      <c r="P68" s="113" t="s">
        <v>4</v>
      </c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</row>
    <row r="69" spans="1:114" s="70" customFormat="1" ht="30" x14ac:dyDescent="0.25">
      <c r="A69" s="92" t="s">
        <v>308</v>
      </c>
      <c r="B69" s="152" t="s">
        <v>295</v>
      </c>
      <c r="C69" s="113" t="s">
        <v>77</v>
      </c>
      <c r="D69" s="113" t="s">
        <v>310</v>
      </c>
      <c r="E69" s="102">
        <v>43070</v>
      </c>
      <c r="F69" s="102">
        <v>44165</v>
      </c>
      <c r="G69" s="134">
        <v>44895</v>
      </c>
      <c r="H69" s="107">
        <v>3</v>
      </c>
      <c r="I69" s="107">
        <v>2</v>
      </c>
      <c r="J69" s="129">
        <v>20000</v>
      </c>
      <c r="K69" s="51">
        <f>SUM(H69:I69)*J69</f>
        <v>100000</v>
      </c>
      <c r="L69" s="113" t="s">
        <v>192</v>
      </c>
      <c r="M69" s="91" t="s">
        <v>193</v>
      </c>
      <c r="N69" s="46" t="s">
        <v>5</v>
      </c>
      <c r="O69" s="46" t="s">
        <v>316</v>
      </c>
      <c r="P69" s="113" t="s">
        <v>4</v>
      </c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</row>
    <row r="70" spans="1:114" s="71" customFormat="1" ht="30" x14ac:dyDescent="0.25">
      <c r="A70" s="92" t="s">
        <v>308</v>
      </c>
      <c r="B70" s="152" t="s">
        <v>50</v>
      </c>
      <c r="C70" s="1" t="s">
        <v>51</v>
      </c>
      <c r="D70" s="1" t="s">
        <v>304</v>
      </c>
      <c r="E70" s="52">
        <v>42186</v>
      </c>
      <c r="F70" s="52">
        <v>44012</v>
      </c>
      <c r="G70" s="4" t="s">
        <v>7</v>
      </c>
      <c r="H70" s="50">
        <v>5</v>
      </c>
      <c r="I70" s="50">
        <v>0</v>
      </c>
      <c r="J70" s="51">
        <v>4700</v>
      </c>
      <c r="K70" s="89">
        <f t="shared" ref="K70:K79" si="2">SUM(H70,I70)*J70</f>
        <v>23500</v>
      </c>
      <c r="L70" s="1" t="s">
        <v>53</v>
      </c>
      <c r="M70" s="2" t="s">
        <v>324</v>
      </c>
      <c r="N70" s="48" t="s">
        <v>316</v>
      </c>
      <c r="O70" s="48" t="s">
        <v>316</v>
      </c>
      <c r="P70" s="1" t="s">
        <v>303</v>
      </c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</row>
    <row r="71" spans="1:114" s="71" customFormat="1" ht="90" x14ac:dyDescent="0.25">
      <c r="A71" s="148" t="s">
        <v>308</v>
      </c>
      <c r="B71" s="161" t="s">
        <v>56</v>
      </c>
      <c r="C71" s="120" t="s">
        <v>62</v>
      </c>
      <c r="D71" s="128" t="s">
        <v>310</v>
      </c>
      <c r="E71" s="43">
        <v>42292</v>
      </c>
      <c r="F71" s="43">
        <v>43022</v>
      </c>
      <c r="G71" s="39">
        <v>44286</v>
      </c>
      <c r="H71" s="41">
        <v>2</v>
      </c>
      <c r="I71" s="41">
        <v>3</v>
      </c>
      <c r="J71" s="42">
        <v>35000</v>
      </c>
      <c r="K71" s="42">
        <f t="shared" si="2"/>
        <v>175000</v>
      </c>
      <c r="L71" s="128" t="s">
        <v>29</v>
      </c>
      <c r="M71" s="36" t="s">
        <v>63</v>
      </c>
      <c r="N71" s="149" t="s">
        <v>5</v>
      </c>
      <c r="O71" s="149" t="s">
        <v>316</v>
      </c>
      <c r="P71" s="128" t="s">
        <v>303</v>
      </c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</row>
    <row r="72" spans="1:114" s="20" customFormat="1" ht="30" x14ac:dyDescent="0.25">
      <c r="A72" s="92" t="s">
        <v>308</v>
      </c>
      <c r="B72" s="152" t="s">
        <v>99</v>
      </c>
      <c r="C72" s="112" t="s">
        <v>85</v>
      </c>
      <c r="D72" s="98" t="s">
        <v>273</v>
      </c>
      <c r="E72" s="88">
        <v>42826</v>
      </c>
      <c r="F72" s="88">
        <v>43555</v>
      </c>
      <c r="G72" s="87">
        <v>44286</v>
      </c>
      <c r="H72" s="86">
        <v>2</v>
      </c>
      <c r="I72" s="86">
        <v>2</v>
      </c>
      <c r="J72" s="89">
        <v>125000</v>
      </c>
      <c r="K72" s="89">
        <f t="shared" si="2"/>
        <v>500000</v>
      </c>
      <c r="L72" s="127" t="s">
        <v>110</v>
      </c>
      <c r="M72" s="2" t="s">
        <v>111</v>
      </c>
      <c r="N72" s="46" t="s">
        <v>5</v>
      </c>
      <c r="O72" s="46" t="s">
        <v>316</v>
      </c>
      <c r="P72" s="98" t="s">
        <v>303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</row>
    <row r="73" spans="1:114" s="20" customFormat="1" ht="30" x14ac:dyDescent="0.25">
      <c r="A73" s="92" t="s">
        <v>308</v>
      </c>
      <c r="B73" s="155" t="s">
        <v>255</v>
      </c>
      <c r="C73" s="112" t="s">
        <v>226</v>
      </c>
      <c r="D73" s="98" t="s">
        <v>273</v>
      </c>
      <c r="E73" s="88">
        <v>43556</v>
      </c>
      <c r="F73" s="88">
        <v>45016</v>
      </c>
      <c r="G73" s="87" t="s">
        <v>7</v>
      </c>
      <c r="H73" s="86">
        <v>4</v>
      </c>
      <c r="I73" s="86">
        <v>0</v>
      </c>
      <c r="J73" s="89">
        <v>240000</v>
      </c>
      <c r="K73" s="89">
        <f t="shared" si="2"/>
        <v>960000</v>
      </c>
      <c r="L73" s="127" t="s">
        <v>227</v>
      </c>
      <c r="M73" s="2" t="s">
        <v>326</v>
      </c>
      <c r="N73" s="48" t="s">
        <v>316</v>
      </c>
      <c r="O73" s="48" t="s">
        <v>316</v>
      </c>
      <c r="P73" s="98" t="s">
        <v>303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</row>
    <row r="74" spans="1:114" s="44" customFormat="1" ht="30" x14ac:dyDescent="0.25">
      <c r="A74" s="92" t="s">
        <v>308</v>
      </c>
      <c r="B74" s="156" t="s">
        <v>144</v>
      </c>
      <c r="C74" s="120" t="s">
        <v>97</v>
      </c>
      <c r="D74" s="128" t="s">
        <v>304</v>
      </c>
      <c r="E74" s="43">
        <v>42917</v>
      </c>
      <c r="F74" s="43">
        <v>44377</v>
      </c>
      <c r="G74" s="39"/>
      <c r="H74" s="41">
        <v>4</v>
      </c>
      <c r="I74" s="41">
        <v>0</v>
      </c>
      <c r="J74" s="42">
        <v>200000</v>
      </c>
      <c r="K74" s="42">
        <f t="shared" si="2"/>
        <v>800000</v>
      </c>
      <c r="L74" s="128" t="s">
        <v>253</v>
      </c>
      <c r="M74" s="36" t="s">
        <v>65</v>
      </c>
      <c r="N74" s="46" t="s">
        <v>5</v>
      </c>
      <c r="O74" s="46" t="s">
        <v>316</v>
      </c>
      <c r="P74" s="128" t="s">
        <v>303</v>
      </c>
    </row>
    <row r="75" spans="1:114" s="34" customFormat="1" ht="30" x14ac:dyDescent="0.25">
      <c r="A75" s="92" t="s">
        <v>308</v>
      </c>
      <c r="B75" s="152" t="s">
        <v>115</v>
      </c>
      <c r="C75" s="109" t="s">
        <v>186</v>
      </c>
      <c r="D75" s="1" t="s">
        <v>310</v>
      </c>
      <c r="E75" s="52">
        <v>42675</v>
      </c>
      <c r="F75" s="52">
        <v>43768</v>
      </c>
      <c r="G75" s="4">
        <v>44134</v>
      </c>
      <c r="H75" s="50">
        <v>3</v>
      </c>
      <c r="I75" s="50">
        <v>1</v>
      </c>
      <c r="J75" s="51">
        <v>5000</v>
      </c>
      <c r="K75" s="51">
        <f t="shared" si="2"/>
        <v>20000</v>
      </c>
      <c r="L75" s="1" t="s">
        <v>118</v>
      </c>
      <c r="M75" s="2" t="s">
        <v>121</v>
      </c>
      <c r="N75" s="46" t="s">
        <v>5</v>
      </c>
      <c r="O75" s="46" t="s">
        <v>316</v>
      </c>
      <c r="P75" s="1" t="s">
        <v>303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</row>
    <row r="76" spans="1:114" s="20" customFormat="1" ht="30" x14ac:dyDescent="0.25">
      <c r="A76" s="92" t="s">
        <v>308</v>
      </c>
      <c r="B76" s="152" t="s">
        <v>116</v>
      </c>
      <c r="C76" s="120" t="s">
        <v>119</v>
      </c>
      <c r="D76" s="98" t="s">
        <v>310</v>
      </c>
      <c r="E76" s="88">
        <v>42675</v>
      </c>
      <c r="F76" s="88">
        <v>43768</v>
      </c>
      <c r="G76" s="87">
        <v>44134</v>
      </c>
      <c r="H76" s="86">
        <v>3</v>
      </c>
      <c r="I76" s="86">
        <v>1</v>
      </c>
      <c r="J76" s="89">
        <v>3560</v>
      </c>
      <c r="K76" s="89">
        <f t="shared" si="2"/>
        <v>14240</v>
      </c>
      <c r="L76" s="127" t="s">
        <v>13</v>
      </c>
      <c r="M76" s="2" t="s">
        <v>122</v>
      </c>
      <c r="N76" s="46" t="s">
        <v>5</v>
      </c>
      <c r="O76" s="46" t="s">
        <v>316</v>
      </c>
      <c r="P76" s="98" t="s">
        <v>303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</row>
    <row r="77" spans="1:114" s="44" customFormat="1" ht="30" x14ac:dyDescent="0.25">
      <c r="A77" s="92" t="s">
        <v>308</v>
      </c>
      <c r="B77" s="152" t="s">
        <v>117</v>
      </c>
      <c r="C77" s="120" t="s">
        <v>120</v>
      </c>
      <c r="D77" s="128" t="s">
        <v>310</v>
      </c>
      <c r="E77" s="43">
        <v>42705</v>
      </c>
      <c r="F77" s="43">
        <v>43799</v>
      </c>
      <c r="G77" s="39">
        <v>44165</v>
      </c>
      <c r="H77" s="41">
        <v>3</v>
      </c>
      <c r="I77" s="41">
        <v>1</v>
      </c>
      <c r="J77" s="42">
        <v>37905</v>
      </c>
      <c r="K77" s="42">
        <f t="shared" si="2"/>
        <v>151620</v>
      </c>
      <c r="L77" s="128" t="s">
        <v>15</v>
      </c>
      <c r="M77" s="36" t="s">
        <v>123</v>
      </c>
      <c r="N77" s="46" t="s">
        <v>5</v>
      </c>
      <c r="O77" s="46" t="s">
        <v>316</v>
      </c>
      <c r="P77" s="128" t="s">
        <v>303</v>
      </c>
    </row>
    <row r="78" spans="1:114" s="44" customFormat="1" ht="30" x14ac:dyDescent="0.25">
      <c r="A78" s="92" t="s">
        <v>308</v>
      </c>
      <c r="B78" s="157" t="s">
        <v>168</v>
      </c>
      <c r="C78" s="120" t="s">
        <v>169</v>
      </c>
      <c r="D78" s="128" t="s">
        <v>309</v>
      </c>
      <c r="E78" s="43">
        <v>42948</v>
      </c>
      <c r="F78" s="43">
        <v>43677</v>
      </c>
      <c r="G78" s="39">
        <v>44408</v>
      </c>
      <c r="H78" s="41">
        <v>2</v>
      </c>
      <c r="I78" s="41">
        <v>2</v>
      </c>
      <c r="J78" s="42">
        <v>25000</v>
      </c>
      <c r="K78" s="42">
        <f t="shared" si="2"/>
        <v>100000</v>
      </c>
      <c r="L78" s="128" t="s">
        <v>64</v>
      </c>
      <c r="M78" s="36" t="s">
        <v>327</v>
      </c>
      <c r="N78" s="48" t="s">
        <v>316</v>
      </c>
      <c r="O78" s="48" t="s">
        <v>316</v>
      </c>
      <c r="P78" s="128" t="s">
        <v>303</v>
      </c>
    </row>
    <row r="79" spans="1:114" s="44" customFormat="1" ht="55.5" customHeight="1" x14ac:dyDescent="0.25">
      <c r="A79" s="92" t="s">
        <v>308</v>
      </c>
      <c r="B79" s="158" t="s">
        <v>260</v>
      </c>
      <c r="C79" s="120" t="s">
        <v>235</v>
      </c>
      <c r="D79" s="128" t="s">
        <v>310</v>
      </c>
      <c r="E79" s="43">
        <v>43454</v>
      </c>
      <c r="F79" s="43">
        <v>44184</v>
      </c>
      <c r="G79" s="39">
        <v>44914</v>
      </c>
      <c r="H79" s="41">
        <v>2</v>
      </c>
      <c r="I79" s="41">
        <v>2</v>
      </c>
      <c r="J79" s="42">
        <v>25000</v>
      </c>
      <c r="K79" s="89">
        <f t="shared" si="2"/>
        <v>100000</v>
      </c>
      <c r="L79" s="128" t="s">
        <v>248</v>
      </c>
      <c r="M79" s="36" t="s">
        <v>249</v>
      </c>
      <c r="N79" s="46" t="s">
        <v>5</v>
      </c>
      <c r="O79" s="46" t="s">
        <v>316</v>
      </c>
      <c r="P79" s="128" t="s">
        <v>303</v>
      </c>
    </row>
    <row r="80" spans="1:114" s="44" customFormat="1" ht="45" x14ac:dyDescent="0.25">
      <c r="A80" s="92" t="s">
        <v>308</v>
      </c>
      <c r="B80" s="152" t="s">
        <v>296</v>
      </c>
      <c r="C80" s="120" t="s">
        <v>297</v>
      </c>
      <c r="D80" s="128" t="s">
        <v>310</v>
      </c>
      <c r="E80" s="43">
        <v>43770</v>
      </c>
      <c r="F80" s="43">
        <v>44500</v>
      </c>
      <c r="G80" s="39">
        <v>45230</v>
      </c>
      <c r="H80" s="41">
        <v>2</v>
      </c>
      <c r="I80" s="41">
        <v>2</v>
      </c>
      <c r="J80" s="42">
        <v>25000</v>
      </c>
      <c r="K80" s="89">
        <v>25000</v>
      </c>
      <c r="L80" s="128" t="s">
        <v>298</v>
      </c>
      <c r="M80" s="36" t="s">
        <v>299</v>
      </c>
      <c r="N80" s="46" t="s">
        <v>5</v>
      </c>
      <c r="O80" s="46" t="s">
        <v>316</v>
      </c>
      <c r="P80" s="128" t="s">
        <v>303</v>
      </c>
    </row>
    <row r="81" spans="1:114" s="20" customFormat="1" ht="30" x14ac:dyDescent="0.25">
      <c r="A81" s="92" t="s">
        <v>308</v>
      </c>
      <c r="B81" s="152" t="s">
        <v>181</v>
      </c>
      <c r="C81" s="127" t="s">
        <v>182</v>
      </c>
      <c r="D81" s="127" t="s">
        <v>309</v>
      </c>
      <c r="E81" s="88">
        <v>43191</v>
      </c>
      <c r="F81" s="88">
        <v>43921</v>
      </c>
      <c r="G81" s="87">
        <v>44651</v>
      </c>
      <c r="H81" s="86">
        <v>2</v>
      </c>
      <c r="I81" s="86">
        <v>2</v>
      </c>
      <c r="J81" s="89">
        <v>96000</v>
      </c>
      <c r="K81" s="89">
        <f t="shared" ref="K81:K82" si="3">SUM(H81,I81)*J81</f>
        <v>384000</v>
      </c>
      <c r="L81" s="127" t="s">
        <v>269</v>
      </c>
      <c r="M81" s="90" t="s">
        <v>66</v>
      </c>
      <c r="N81" s="46" t="s">
        <v>5</v>
      </c>
      <c r="O81" s="46" t="s">
        <v>316</v>
      </c>
      <c r="P81" s="127" t="s">
        <v>4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</row>
    <row r="82" spans="1:114" s="70" customFormat="1" ht="90" customHeight="1" x14ac:dyDescent="0.25">
      <c r="A82" s="92" t="s">
        <v>308</v>
      </c>
      <c r="B82" s="152" t="s">
        <v>207</v>
      </c>
      <c r="C82" s="127" t="s">
        <v>208</v>
      </c>
      <c r="D82" s="113" t="s">
        <v>212</v>
      </c>
      <c r="E82" s="102">
        <v>43282</v>
      </c>
      <c r="F82" s="102">
        <v>44377</v>
      </c>
      <c r="G82" s="134">
        <v>44742</v>
      </c>
      <c r="H82" s="107">
        <v>3</v>
      </c>
      <c r="I82" s="107">
        <v>1</v>
      </c>
      <c r="J82" s="129">
        <v>50000</v>
      </c>
      <c r="K82" s="89">
        <f t="shared" si="3"/>
        <v>200000</v>
      </c>
      <c r="L82" s="113" t="s">
        <v>328</v>
      </c>
      <c r="M82" s="90" t="s">
        <v>96</v>
      </c>
      <c r="N82" s="48" t="s">
        <v>316</v>
      </c>
      <c r="O82" s="48" t="s">
        <v>316</v>
      </c>
      <c r="P82" s="127" t="s">
        <v>4</v>
      </c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</row>
    <row r="83" spans="1:114" s="62" customFormat="1" ht="30" x14ac:dyDescent="0.25">
      <c r="A83" s="148" t="s">
        <v>308</v>
      </c>
      <c r="B83" s="161" t="s">
        <v>92</v>
      </c>
      <c r="C83" s="128" t="s">
        <v>90</v>
      </c>
      <c r="D83" s="128" t="s">
        <v>315</v>
      </c>
      <c r="E83" s="43">
        <v>42795</v>
      </c>
      <c r="F83" s="43">
        <v>43159</v>
      </c>
      <c r="G83" s="39">
        <v>44255</v>
      </c>
      <c r="H83" s="41">
        <v>1</v>
      </c>
      <c r="I83" s="41">
        <v>2</v>
      </c>
      <c r="J83" s="42">
        <v>4852</v>
      </c>
      <c r="K83" s="42">
        <f>SUM(H83,I83)*J83</f>
        <v>14556</v>
      </c>
      <c r="L83" s="150" t="s">
        <v>91</v>
      </c>
      <c r="M83" s="36" t="s">
        <v>329</v>
      </c>
      <c r="N83" s="149" t="s">
        <v>5</v>
      </c>
      <c r="O83" s="149" t="s">
        <v>316</v>
      </c>
      <c r="P83" s="40" t="s">
        <v>335</v>
      </c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</row>
    <row r="84" spans="1:114" s="62" customFormat="1" ht="93" customHeight="1" x14ac:dyDescent="0.25">
      <c r="A84" s="148" t="s">
        <v>308</v>
      </c>
      <c r="B84" s="161" t="s">
        <v>132</v>
      </c>
      <c r="C84" s="128" t="s">
        <v>131</v>
      </c>
      <c r="D84" s="128" t="s">
        <v>314</v>
      </c>
      <c r="E84" s="43">
        <v>42339</v>
      </c>
      <c r="F84" s="43">
        <v>43125</v>
      </c>
      <c r="G84" s="39">
        <v>44585</v>
      </c>
      <c r="H84" s="41">
        <v>3</v>
      </c>
      <c r="I84" s="41">
        <v>2</v>
      </c>
      <c r="J84" s="42">
        <v>1500</v>
      </c>
      <c r="K84" s="42">
        <f>SUM(H84,I84)*J84</f>
        <v>7500</v>
      </c>
      <c r="L84" s="151" t="s">
        <v>133</v>
      </c>
      <c r="M84" s="36" t="s">
        <v>134</v>
      </c>
      <c r="N84" s="36" t="s">
        <v>5</v>
      </c>
      <c r="O84" s="36" t="s">
        <v>316</v>
      </c>
      <c r="P84" s="40" t="s">
        <v>335</v>
      </c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</row>
    <row r="85" spans="1:114" s="62" customFormat="1" ht="30" x14ac:dyDescent="0.25">
      <c r="A85" s="148" t="s">
        <v>308</v>
      </c>
      <c r="B85" s="161" t="s">
        <v>219</v>
      </c>
      <c r="C85" s="128" t="s">
        <v>88</v>
      </c>
      <c r="D85" s="128" t="s">
        <v>311</v>
      </c>
      <c r="E85" s="43">
        <v>43344</v>
      </c>
      <c r="F85" s="43">
        <v>43708</v>
      </c>
      <c r="G85" s="39">
        <v>44074</v>
      </c>
      <c r="H85" s="41">
        <v>1</v>
      </c>
      <c r="I85" s="41">
        <v>1</v>
      </c>
      <c r="J85" s="42">
        <v>16800</v>
      </c>
      <c r="K85" s="42">
        <f>SUM(H85*J85)</f>
        <v>16800</v>
      </c>
      <c r="L85" s="128" t="s">
        <v>220</v>
      </c>
      <c r="M85" s="36" t="s">
        <v>7</v>
      </c>
      <c r="N85" s="36" t="s">
        <v>5</v>
      </c>
      <c r="O85" s="36" t="s">
        <v>316</v>
      </c>
      <c r="P85" s="40" t="s">
        <v>335</v>
      </c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</row>
    <row r="86" spans="1:114" s="62" customFormat="1" ht="30" x14ac:dyDescent="0.25">
      <c r="A86" s="92" t="s">
        <v>308</v>
      </c>
      <c r="B86" s="155" t="s">
        <v>277</v>
      </c>
      <c r="C86" s="40" t="s">
        <v>278</v>
      </c>
      <c r="D86" s="127" t="s">
        <v>305</v>
      </c>
      <c r="E86" s="79">
        <v>43770</v>
      </c>
      <c r="F86" s="79">
        <v>44500</v>
      </c>
      <c r="G86" s="84">
        <v>44865</v>
      </c>
      <c r="H86" s="78">
        <v>2</v>
      </c>
      <c r="I86" s="78">
        <v>1</v>
      </c>
      <c r="J86" s="83">
        <v>24000</v>
      </c>
      <c r="K86" s="123">
        <v>24000</v>
      </c>
      <c r="L86" s="85" t="s">
        <v>288</v>
      </c>
      <c r="M86" s="2" t="s">
        <v>289</v>
      </c>
      <c r="N86" s="2" t="s">
        <v>5</v>
      </c>
      <c r="O86" s="2" t="s">
        <v>316</v>
      </c>
      <c r="P86" s="40" t="s">
        <v>335</v>
      </c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</row>
    <row r="87" spans="1:114" s="62" customFormat="1" ht="30" x14ac:dyDescent="0.25">
      <c r="A87" s="92" t="s">
        <v>308</v>
      </c>
      <c r="B87" s="162" t="s">
        <v>175</v>
      </c>
      <c r="C87" s="47" t="s">
        <v>243</v>
      </c>
      <c r="D87" s="47" t="s">
        <v>212</v>
      </c>
      <c r="E87" s="63">
        <v>42917</v>
      </c>
      <c r="F87" s="63">
        <v>44012</v>
      </c>
      <c r="G87" s="63"/>
      <c r="H87" s="74">
        <v>3</v>
      </c>
      <c r="I87" s="74">
        <v>0</v>
      </c>
      <c r="J87" s="75">
        <v>115403</v>
      </c>
      <c r="K87" s="89">
        <f>SUM(H87,I87)*J87</f>
        <v>346209</v>
      </c>
      <c r="L87" s="47" t="s">
        <v>174</v>
      </c>
      <c r="M87" s="47">
        <v>2174990</v>
      </c>
      <c r="N87" s="47" t="s">
        <v>316</v>
      </c>
      <c r="O87" s="47" t="s">
        <v>316</v>
      </c>
      <c r="P87" s="47" t="s">
        <v>303</v>
      </c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</row>
    <row r="88" spans="1:114" s="62" customFormat="1" ht="15" x14ac:dyDescent="0.25">
      <c r="B88" s="21"/>
      <c r="C88" s="21"/>
      <c r="D88" s="21"/>
      <c r="E88" s="21"/>
      <c r="F88" s="21"/>
      <c r="G88" s="22"/>
      <c r="H88" s="29"/>
      <c r="I88" s="29"/>
      <c r="J88" s="31"/>
      <c r="K88" s="31"/>
      <c r="L88" s="21"/>
      <c r="M88" s="23"/>
      <c r="N88" s="23"/>
      <c r="O88" s="23"/>
      <c r="P88" s="21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</row>
  </sheetData>
  <mergeCells count="41">
    <mergeCell ref="P64:P65"/>
    <mergeCell ref="B26:B28"/>
    <mergeCell ref="E26:E28"/>
    <mergeCell ref="G26:G28"/>
    <mergeCell ref="G54:G56"/>
    <mergeCell ref="E54:E56"/>
    <mergeCell ref="H64:H65"/>
    <mergeCell ref="I64:I65"/>
    <mergeCell ref="J64:J65"/>
    <mergeCell ref="K64:K65"/>
    <mergeCell ref="H54:H56"/>
    <mergeCell ref="I54:I56"/>
    <mergeCell ref="J54:J56"/>
    <mergeCell ref="K54:K56"/>
    <mergeCell ref="P54:P56"/>
    <mergeCell ref="P26:P28"/>
    <mergeCell ref="G64:G65"/>
    <mergeCell ref="B64:B65"/>
    <mergeCell ref="E64:E65"/>
    <mergeCell ref="F64:F65"/>
    <mergeCell ref="B22:B23"/>
    <mergeCell ref="F22:F23"/>
    <mergeCell ref="B54:B56"/>
    <mergeCell ref="C22:C23"/>
    <mergeCell ref="E22:E23"/>
    <mergeCell ref="G22:G23"/>
    <mergeCell ref="F26:F28"/>
    <mergeCell ref="F54:F56"/>
    <mergeCell ref="H26:H28"/>
    <mergeCell ref="I26:I28"/>
    <mergeCell ref="J26:J28"/>
    <mergeCell ref="K26:K28"/>
    <mergeCell ref="H22:H23"/>
    <mergeCell ref="I22:I23"/>
    <mergeCell ref="J22:J23"/>
    <mergeCell ref="B8:B9"/>
    <mergeCell ref="D8:D9"/>
    <mergeCell ref="M8:M9"/>
    <mergeCell ref="P8:P9"/>
    <mergeCell ref="P22:P23"/>
    <mergeCell ref="K22:K23"/>
  </mergeCells>
  <pageMargins left="0.19685039370078741" right="0.19685039370078741" top="0.19685039370078741" bottom="0.19685039370078741" header="0.31496062992125984" footer="0.31496062992125984"/>
  <pageSetup paperSize="8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Larter</dc:creator>
  <cp:lastModifiedBy>SHQ - Hague, Angela</cp:lastModifiedBy>
  <cp:lastPrinted>2020-01-21T09:18:12Z</cp:lastPrinted>
  <dcterms:created xsi:type="dcterms:W3CDTF">2014-05-19T07:39:47Z</dcterms:created>
  <dcterms:modified xsi:type="dcterms:W3CDTF">2020-04-07T13:25:18Z</dcterms:modified>
</cp:coreProperties>
</file>